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 defaultThemeVersion="124226"/>
  <bookViews>
    <workbookView xWindow="0" yWindow="0" windowWidth="28800" windowHeight="12450" tabRatio="759"/>
  </bookViews>
  <sheets>
    <sheet name="Muhasebe" sheetId="14" r:id="rId1"/>
    <sheet name="Tıbbi" sheetId="15" r:id="rId2"/>
    <sheet name="Lab" sheetId="16" r:id="rId3"/>
    <sheet name="İşletme" sheetId="11" r:id="rId4"/>
    <sheet name="Lojistik" sheetId="13" r:id="rId5"/>
    <sheet name="Organik Tarım" sheetId="18" r:id="rId6"/>
    <sheet name="Süt ve Besi Hayvancılığı" sheetId="21" r:id="rId7"/>
    <sheet name="İnşaat Teknolojileri" sheetId="22" r:id="rId8"/>
    <sheet name="Seçmeli Havuzu" sheetId="23" r:id="rId9"/>
  </sheets>
  <definedNames>
    <definedName name="_xlnm.Print_Area" localSheetId="3">İşletme!$A$2:$N$57</definedName>
  </definedNames>
  <calcPr calcId="125725"/>
</workbook>
</file>

<file path=xl/calcChain.xml><?xml version="1.0" encoding="utf-8"?>
<calcChain xmlns="http://schemas.openxmlformats.org/spreadsheetml/2006/main">
  <c r="P60" i="23"/>
  <c r="G60"/>
  <c r="P59"/>
  <c r="G59"/>
  <c r="P58"/>
  <c r="G58"/>
  <c r="P57"/>
  <c r="G57"/>
  <c r="P56"/>
  <c r="G56"/>
  <c r="P55"/>
  <c r="G55"/>
  <c r="P54"/>
  <c r="G54"/>
  <c r="P53"/>
  <c r="G53"/>
  <c r="P52"/>
  <c r="G52"/>
  <c r="P51"/>
  <c r="G51"/>
  <c r="P50"/>
  <c r="G50"/>
  <c r="P49"/>
  <c r="G49"/>
  <c r="P48"/>
  <c r="G48"/>
  <c r="P47"/>
  <c r="G47"/>
  <c r="P46"/>
  <c r="G46"/>
  <c r="P45"/>
  <c r="G45"/>
  <c r="P44"/>
  <c r="G44"/>
  <c r="P43"/>
  <c r="G43"/>
  <c r="P42"/>
  <c r="G42"/>
  <c r="P41"/>
  <c r="G41"/>
  <c r="P40"/>
  <c r="G40"/>
  <c r="P39"/>
  <c r="G39"/>
  <c r="P38"/>
  <c r="G38"/>
  <c r="P37"/>
  <c r="G37"/>
  <c r="P36"/>
  <c r="G36"/>
  <c r="P35"/>
  <c r="G35"/>
  <c r="P34"/>
  <c r="G34"/>
  <c r="P33"/>
  <c r="G33"/>
  <c r="P32"/>
  <c r="G32"/>
  <c r="P31"/>
  <c r="G31"/>
  <c r="P30"/>
  <c r="G30"/>
  <c r="P29"/>
  <c r="G29"/>
  <c r="P28"/>
  <c r="G28"/>
  <c r="P27"/>
  <c r="G27"/>
  <c r="P26"/>
  <c r="G26"/>
  <c r="P25"/>
  <c r="G25"/>
  <c r="P24"/>
  <c r="G24"/>
  <c r="P23"/>
  <c r="G23"/>
  <c r="P22"/>
  <c r="G22"/>
  <c r="P21"/>
  <c r="G21"/>
  <c r="P20"/>
  <c r="G20"/>
  <c r="P19"/>
  <c r="G19"/>
  <c r="P18"/>
  <c r="G18"/>
  <c r="P17"/>
  <c r="G17"/>
  <c r="P16"/>
  <c r="G16"/>
  <c r="P15"/>
  <c r="G15"/>
  <c r="P14"/>
  <c r="G14"/>
  <c r="P13"/>
  <c r="G13"/>
  <c r="P12"/>
  <c r="G12"/>
  <c r="P11"/>
  <c r="G11"/>
  <c r="O47" i="22" l="1"/>
  <c r="N47"/>
  <c r="F47"/>
  <c r="E47"/>
  <c r="O46"/>
  <c r="N46"/>
  <c r="F46"/>
  <c r="E46"/>
  <c r="O45"/>
  <c r="N45"/>
  <c r="F45"/>
  <c r="E45"/>
  <c r="O44"/>
  <c r="N44"/>
  <c r="F44"/>
  <c r="F48" s="1"/>
  <c r="E44"/>
  <c r="E48" s="1"/>
  <c r="P43"/>
  <c r="G43"/>
  <c r="P42"/>
  <c r="G42"/>
  <c r="P41"/>
  <c r="G41"/>
  <c r="P40"/>
  <c r="G40"/>
  <c r="P39"/>
  <c r="G39"/>
  <c r="P38"/>
  <c r="G38"/>
  <c r="P37"/>
  <c r="G37"/>
  <c r="P36"/>
  <c r="G36"/>
  <c r="P35"/>
  <c r="Q47" s="1"/>
  <c r="G35"/>
  <c r="H47" s="1"/>
  <c r="O25"/>
  <c r="N25"/>
  <c r="G25"/>
  <c r="F25"/>
  <c r="E25"/>
  <c r="O24"/>
  <c r="N24"/>
  <c r="G24"/>
  <c r="F24"/>
  <c r="E24"/>
  <c r="O23"/>
  <c r="N23"/>
  <c r="G23"/>
  <c r="F23"/>
  <c r="E23"/>
  <c r="O22"/>
  <c r="N22"/>
  <c r="G22"/>
  <c r="F22"/>
  <c r="E22"/>
  <c r="G21"/>
  <c r="P20"/>
  <c r="G20"/>
  <c r="P19"/>
  <c r="G19"/>
  <c r="P18"/>
  <c r="G18"/>
  <c r="P17"/>
  <c r="G17"/>
  <c r="P16"/>
  <c r="G16"/>
  <c r="P15"/>
  <c r="G15"/>
  <c r="P14"/>
  <c r="G14"/>
  <c r="P13"/>
  <c r="G13"/>
  <c r="P12"/>
  <c r="Q25" s="1"/>
  <c r="G12"/>
  <c r="P11"/>
  <c r="G11"/>
  <c r="H24" s="1"/>
  <c r="Q47" i="21"/>
  <c r="P47"/>
  <c r="O47"/>
  <c r="N47"/>
  <c r="F47"/>
  <c r="E47"/>
  <c r="Q46"/>
  <c r="O46"/>
  <c r="N46"/>
  <c r="F46"/>
  <c r="E46"/>
  <c r="Q45"/>
  <c r="O45"/>
  <c r="N45"/>
  <c r="F45"/>
  <c r="E45"/>
  <c r="Q44"/>
  <c r="O44"/>
  <c r="N44"/>
  <c r="F44"/>
  <c r="E44"/>
  <c r="P43"/>
  <c r="G43"/>
  <c r="P42"/>
  <c r="G42"/>
  <c r="P41"/>
  <c r="P46" s="1"/>
  <c r="G41"/>
  <c r="P40"/>
  <c r="G40"/>
  <c r="P39"/>
  <c r="G39"/>
  <c r="P38"/>
  <c r="G38"/>
  <c r="P37"/>
  <c r="G37"/>
  <c r="P36"/>
  <c r="P44" s="1"/>
  <c r="G36"/>
  <c r="P35"/>
  <c r="P45" s="1"/>
  <c r="G35"/>
  <c r="H47" s="1"/>
  <c r="Q25"/>
  <c r="P25"/>
  <c r="O25"/>
  <c r="N25"/>
  <c r="H25"/>
  <c r="F25"/>
  <c r="E25"/>
  <c r="Q24"/>
  <c r="P24"/>
  <c r="O24"/>
  <c r="N24"/>
  <c r="H24"/>
  <c r="F24"/>
  <c r="E24"/>
  <c r="Q23"/>
  <c r="O23"/>
  <c r="N23"/>
  <c r="H23"/>
  <c r="F23"/>
  <c r="E23"/>
  <c r="Q22"/>
  <c r="O22"/>
  <c r="N22"/>
  <c r="H22"/>
  <c r="F22"/>
  <c r="E22"/>
  <c r="P21"/>
  <c r="G21"/>
  <c r="P20"/>
  <c r="G20"/>
  <c r="P19"/>
  <c r="G19"/>
  <c r="P18"/>
  <c r="G18"/>
  <c r="P17"/>
  <c r="G17"/>
  <c r="P16"/>
  <c r="P22" s="1"/>
  <c r="G16"/>
  <c r="P15"/>
  <c r="G15"/>
  <c r="P14"/>
  <c r="G14"/>
  <c r="P13"/>
  <c r="G13"/>
  <c r="P12"/>
  <c r="G12"/>
  <c r="P11"/>
  <c r="P23" s="1"/>
  <c r="G11"/>
  <c r="G25" s="1"/>
  <c r="N48" i="22" l="1"/>
  <c r="Q48" i="21"/>
  <c r="O48" i="22"/>
  <c r="E26" i="21"/>
  <c r="E48"/>
  <c r="G26" i="22"/>
  <c r="Q26" i="21"/>
  <c r="P48"/>
  <c r="E26" i="22"/>
  <c r="O26"/>
  <c r="O26" i="21"/>
  <c r="N26" i="22"/>
  <c r="F26"/>
  <c r="P23"/>
  <c r="P26" i="21"/>
  <c r="H22" i="22"/>
  <c r="Q23"/>
  <c r="Q24"/>
  <c r="H25"/>
  <c r="H26" i="21"/>
  <c r="G44" i="22"/>
  <c r="P44"/>
  <c r="G45"/>
  <c r="P45"/>
  <c r="G46"/>
  <c r="P46"/>
  <c r="G47"/>
  <c r="P47"/>
  <c r="P22"/>
  <c r="P24"/>
  <c r="P25"/>
  <c r="F26" i="21"/>
  <c r="F48"/>
  <c r="Q22" i="22"/>
  <c r="H23"/>
  <c r="N48" i="21"/>
  <c r="N26"/>
  <c r="O48"/>
  <c r="H44" i="22"/>
  <c r="Q44"/>
  <c r="H45"/>
  <c r="Q45"/>
  <c r="H46"/>
  <c r="Q46"/>
  <c r="G22" i="21"/>
  <c r="G23"/>
  <c r="G24"/>
  <c r="G44"/>
  <c r="G45"/>
  <c r="G46"/>
  <c r="G47"/>
  <c r="H44"/>
  <c r="H45"/>
  <c r="H46"/>
  <c r="H26" i="22" l="1"/>
  <c r="P26"/>
  <c r="G48"/>
  <c r="H48" i="21"/>
  <c r="H48" i="22"/>
  <c r="G48" i="21"/>
  <c r="Q48" i="22"/>
  <c r="Q26"/>
  <c r="P48"/>
  <c r="G26" i="21"/>
  <c r="Y48" i="13" l="1"/>
  <c r="R43"/>
  <c r="R42"/>
  <c r="Y41"/>
  <c r="AC38"/>
  <c r="AB38"/>
  <c r="AA38"/>
  <c r="Z38"/>
  <c r="Y39" s="1"/>
  <c r="V38"/>
  <c r="U38"/>
  <c r="T38"/>
  <c r="S38"/>
  <c r="R39" s="1"/>
  <c r="Y37"/>
  <c r="R37"/>
  <c r="R41" s="1"/>
  <c r="AC23"/>
  <c r="AB23"/>
  <c r="AA23"/>
  <c r="Z23"/>
  <c r="V22"/>
  <c r="AC50" s="1"/>
  <c r="U22"/>
  <c r="T22"/>
  <c r="S22"/>
  <c r="AC38" i="11"/>
  <c r="AB38"/>
  <c r="AA38"/>
  <c r="Z38"/>
  <c r="Y39" s="1"/>
  <c r="V38"/>
  <c r="U38"/>
  <c r="T38"/>
  <c r="S38"/>
  <c r="R39" s="1"/>
  <c r="R37"/>
  <c r="Y36"/>
  <c r="AC22"/>
  <c r="AC52" s="1"/>
  <c r="AB22"/>
  <c r="AA22"/>
  <c r="Z22"/>
  <c r="V22"/>
  <c r="U22"/>
  <c r="T22"/>
  <c r="S22"/>
  <c r="AC38" i="16"/>
  <c r="AC39" s="1"/>
  <c r="AB38"/>
  <c r="AB39" s="1"/>
  <c r="Z38"/>
  <c r="Z39" s="1"/>
  <c r="U38"/>
  <c r="U39" s="1"/>
  <c r="T38"/>
  <c r="S38"/>
  <c r="S39" s="1"/>
  <c r="AC37"/>
  <c r="AA37"/>
  <c r="Y37"/>
  <c r="Y46" s="1"/>
  <c r="V37"/>
  <c r="V38" s="1"/>
  <c r="V39" s="1"/>
  <c r="AC53" s="1"/>
  <c r="T37"/>
  <c r="R37"/>
  <c r="R38" s="1"/>
  <c r="R42" s="1"/>
  <c r="AB21"/>
  <c r="AA21"/>
  <c r="Z21"/>
  <c r="V21"/>
  <c r="AC51" s="1"/>
  <c r="U21"/>
  <c r="T21"/>
  <c r="S21"/>
  <c r="AC40" i="15"/>
  <c r="AB40"/>
  <c r="AA40"/>
  <c r="Z40"/>
  <c r="V40"/>
  <c r="U40"/>
  <c r="T40"/>
  <c r="S40"/>
  <c r="R41" s="1"/>
  <c r="AC24"/>
  <c r="AB24"/>
  <c r="AA24"/>
  <c r="Z24"/>
  <c r="Y25" s="1"/>
  <c r="V23"/>
  <c r="AC50" s="1"/>
  <c r="U23"/>
  <c r="T23"/>
  <c r="S23"/>
  <c r="R25" s="1"/>
  <c r="V48" i="14"/>
  <c r="T48"/>
  <c r="S48"/>
  <c r="R48"/>
  <c r="T46"/>
  <c r="T45"/>
  <c r="S45"/>
  <c r="V41"/>
  <c r="T41"/>
  <c r="AC38"/>
  <c r="AB38"/>
  <c r="V38"/>
  <c r="U38"/>
  <c r="AA37"/>
  <c r="Z37"/>
  <c r="Z38" s="1"/>
  <c r="Y37"/>
  <c r="T37"/>
  <c r="T38" s="1"/>
  <c r="S37"/>
  <c r="S38" s="1"/>
  <c r="R39" s="1"/>
  <c r="R37"/>
  <c r="AA31"/>
  <c r="AA38" s="1"/>
  <c r="AC22"/>
  <c r="AB22"/>
  <c r="AA22"/>
  <c r="Z22"/>
  <c r="Y23" s="1"/>
  <c r="V22"/>
  <c r="U22"/>
  <c r="T22"/>
  <c r="S22"/>
  <c r="R23" s="1"/>
  <c r="Z45" i="18"/>
  <c r="Z44"/>
  <c r="Z43"/>
  <c r="Z42"/>
  <c r="Z41"/>
  <c r="Z39"/>
  <c r="Z47" s="1"/>
  <c r="AC36"/>
  <c r="AB36"/>
  <c r="AA36"/>
  <c r="Z36"/>
  <c r="Y37" s="1"/>
  <c r="V36"/>
  <c r="U36"/>
  <c r="S36"/>
  <c r="T35"/>
  <c r="T36" s="1"/>
  <c r="R35"/>
  <c r="AB21"/>
  <c r="AA21"/>
  <c r="Z21"/>
  <c r="Y22" s="1"/>
  <c r="V21"/>
  <c r="AC49" s="1"/>
  <c r="U21"/>
  <c r="T21"/>
  <c r="S21"/>
  <c r="R24" i="13" l="1"/>
  <c r="Y24"/>
  <c r="R23" i="11"/>
  <c r="Y23"/>
  <c r="R22" i="16"/>
  <c r="Y22"/>
  <c r="T39"/>
  <c r="R40" s="1"/>
  <c r="AC52" i="14"/>
  <c r="R37" i="18"/>
  <c r="Y41" i="15"/>
  <c r="AA39" i="16"/>
  <c r="Y40" s="1"/>
  <c r="Y38"/>
  <c r="AA38"/>
  <c r="Y39" i="14"/>
  <c r="Y45" i="16" l="1"/>
  <c r="Y44"/>
  <c r="Y43"/>
  <c r="Y42"/>
  <c r="L41" i="18"/>
  <c r="M41"/>
  <c r="N41"/>
  <c r="L42"/>
  <c r="M42"/>
  <c r="N42"/>
  <c r="N44" s="1"/>
  <c r="L43"/>
  <c r="M43"/>
  <c r="N43"/>
  <c r="K43"/>
  <c r="K42"/>
  <c r="K41"/>
  <c r="E41"/>
  <c r="F41"/>
  <c r="F44" s="1"/>
  <c r="G41"/>
  <c r="E42"/>
  <c r="F42"/>
  <c r="G42"/>
  <c r="G44" s="1"/>
  <c r="E43"/>
  <c r="F43"/>
  <c r="G43"/>
  <c r="E44"/>
  <c r="D43"/>
  <c r="D42"/>
  <c r="D41"/>
  <c r="D44" s="1"/>
  <c r="L24"/>
  <c r="M24"/>
  <c r="N24"/>
  <c r="L25"/>
  <c r="L27" s="1"/>
  <c r="M25"/>
  <c r="N25"/>
  <c r="L26"/>
  <c r="M26"/>
  <c r="N26"/>
  <c r="K25"/>
  <c r="K27" s="1"/>
  <c r="K24"/>
  <c r="E24"/>
  <c r="F24"/>
  <c r="G24"/>
  <c r="G27" s="1"/>
  <c r="E25"/>
  <c r="F25"/>
  <c r="G25"/>
  <c r="E26"/>
  <c r="F26"/>
  <c r="G26"/>
  <c r="L40" i="16"/>
  <c r="M40"/>
  <c r="N40"/>
  <c r="L41"/>
  <c r="M41"/>
  <c r="N41"/>
  <c r="E40"/>
  <c r="F40"/>
  <c r="G40"/>
  <c r="E41"/>
  <c r="F41"/>
  <c r="G41"/>
  <c r="L24"/>
  <c r="M24"/>
  <c r="M27" s="1"/>
  <c r="N24"/>
  <c r="L25"/>
  <c r="M25"/>
  <c r="N25"/>
  <c r="L26"/>
  <c r="L27" s="1"/>
  <c r="M26"/>
  <c r="N26"/>
  <c r="K25"/>
  <c r="K24"/>
  <c r="E24"/>
  <c r="F24"/>
  <c r="G24"/>
  <c r="E25"/>
  <c r="F25"/>
  <c r="G25"/>
  <c r="E26"/>
  <c r="F26"/>
  <c r="G26"/>
  <c r="L40" i="15"/>
  <c r="M40"/>
  <c r="N40"/>
  <c r="N43" s="1"/>
  <c r="L41"/>
  <c r="M41"/>
  <c r="N41"/>
  <c r="L42"/>
  <c r="M42"/>
  <c r="N42"/>
  <c r="E40"/>
  <c r="E43" s="1"/>
  <c r="F40"/>
  <c r="G40"/>
  <c r="E41"/>
  <c r="F41"/>
  <c r="G41"/>
  <c r="E42"/>
  <c r="F42"/>
  <c r="G42"/>
  <c r="K25"/>
  <c r="M25"/>
  <c r="N25"/>
  <c r="L24"/>
  <c r="M24"/>
  <c r="N24"/>
  <c r="L25"/>
  <c r="L26"/>
  <c r="M26"/>
  <c r="N26"/>
  <c r="L27"/>
  <c r="K26"/>
  <c r="D40"/>
  <c r="D43" s="1"/>
  <c r="K40"/>
  <c r="K43" s="1"/>
  <c r="D41"/>
  <c r="K41"/>
  <c r="D42"/>
  <c r="K42"/>
  <c r="G26"/>
  <c r="F26"/>
  <c r="E26"/>
  <c r="D26"/>
  <c r="G25"/>
  <c r="F25"/>
  <c r="E25"/>
  <c r="D25"/>
  <c r="K24"/>
  <c r="G24"/>
  <c r="F24"/>
  <c r="F27" s="1"/>
  <c r="E24"/>
  <c r="E27" s="1"/>
  <c r="D24"/>
  <c r="M44" i="14"/>
  <c r="M43"/>
  <c r="N43"/>
  <c r="L42"/>
  <c r="M42"/>
  <c r="N42"/>
  <c r="M41"/>
  <c r="N41"/>
  <c r="N44" s="1"/>
  <c r="K41"/>
  <c r="G42"/>
  <c r="E41"/>
  <c r="F41"/>
  <c r="G41"/>
  <c r="G44" s="1"/>
  <c r="E42"/>
  <c r="F42"/>
  <c r="G43"/>
  <c r="F43"/>
  <c r="F44" s="1"/>
  <c r="D41"/>
  <c r="E39"/>
  <c r="E43" s="1"/>
  <c r="D39"/>
  <c r="D43" s="1"/>
  <c r="C39"/>
  <c r="N26"/>
  <c r="N25"/>
  <c r="M26"/>
  <c r="M25"/>
  <c r="L25"/>
  <c r="L26"/>
  <c r="L24"/>
  <c r="L27" s="1"/>
  <c r="K25"/>
  <c r="K26" i="18"/>
  <c r="D26"/>
  <c r="D25"/>
  <c r="D24"/>
  <c r="D27" s="1"/>
  <c r="K26" i="16"/>
  <c r="D26"/>
  <c r="D25"/>
  <c r="D24"/>
  <c r="D27" s="1"/>
  <c r="K26" i="14"/>
  <c r="K27" s="1"/>
  <c r="G26"/>
  <c r="F26"/>
  <c r="E26"/>
  <c r="D26"/>
  <c r="G25"/>
  <c r="F25"/>
  <c r="F27" s="1"/>
  <c r="E25"/>
  <c r="D25"/>
  <c r="D27" s="1"/>
  <c r="N24"/>
  <c r="N27" s="1"/>
  <c r="M24"/>
  <c r="M27" s="1"/>
  <c r="K24"/>
  <c r="G24"/>
  <c r="G27" s="1"/>
  <c r="F24"/>
  <c r="E24"/>
  <c r="E27" s="1"/>
  <c r="D24"/>
  <c r="K41" i="16"/>
  <c r="D41"/>
  <c r="K40"/>
  <c r="D40"/>
  <c r="K42" i="14"/>
  <c r="D42"/>
  <c r="F43" i="13"/>
  <c r="K42"/>
  <c r="G42"/>
  <c r="F42"/>
  <c r="E42"/>
  <c r="D42"/>
  <c r="K41"/>
  <c r="G41"/>
  <c r="F41"/>
  <c r="E41"/>
  <c r="D41"/>
  <c r="M40"/>
  <c r="L40"/>
  <c r="K40"/>
  <c r="G40"/>
  <c r="G43" s="1"/>
  <c r="F40"/>
  <c r="E40"/>
  <c r="D40"/>
  <c r="M27"/>
  <c r="N26"/>
  <c r="M26"/>
  <c r="L26"/>
  <c r="K26"/>
  <c r="G26"/>
  <c r="F26"/>
  <c r="E26"/>
  <c r="D26"/>
  <c r="N25"/>
  <c r="M25"/>
  <c r="L25"/>
  <c r="K25"/>
  <c r="G25"/>
  <c r="F25"/>
  <c r="E25"/>
  <c r="D25"/>
  <c r="N24"/>
  <c r="N27" s="1"/>
  <c r="M24"/>
  <c r="L24"/>
  <c r="L27" s="1"/>
  <c r="K24"/>
  <c r="K27" s="1"/>
  <c r="G24"/>
  <c r="G27" s="1"/>
  <c r="F24"/>
  <c r="F27" s="1"/>
  <c r="E24"/>
  <c r="E27" s="1"/>
  <c r="D24"/>
  <c r="D27" s="1"/>
  <c r="M40" i="11"/>
  <c r="L40"/>
  <c r="K42"/>
  <c r="K41"/>
  <c r="K40"/>
  <c r="E43" i="13" l="1"/>
  <c r="D43"/>
  <c r="E27" i="16"/>
  <c r="N27"/>
  <c r="K27"/>
  <c r="G27"/>
  <c r="F27"/>
  <c r="N60" i="14"/>
  <c r="D44"/>
  <c r="E44"/>
  <c r="E27" i="18"/>
  <c r="N27"/>
  <c r="N57" s="1"/>
  <c r="M27"/>
  <c r="F27"/>
  <c r="G27" i="15"/>
  <c r="D27"/>
  <c r="N27"/>
  <c r="G43"/>
  <c r="F43"/>
  <c r="M43"/>
  <c r="L43"/>
  <c r="M27"/>
  <c r="K27"/>
  <c r="G42" i="11"/>
  <c r="G41"/>
  <c r="G40"/>
  <c r="G43" s="1"/>
  <c r="F42"/>
  <c r="F41"/>
  <c r="F40"/>
  <c r="E42"/>
  <c r="E41"/>
  <c r="E40"/>
  <c r="D42"/>
  <c r="D41"/>
  <c r="D40"/>
  <c r="M26"/>
  <c r="M25"/>
  <c r="F25"/>
  <c r="F24"/>
  <c r="E43" l="1"/>
  <c r="D43"/>
  <c r="N51" i="15"/>
  <c r="N26" i="11"/>
  <c r="N25"/>
  <c r="N24"/>
  <c r="M24"/>
  <c r="L24"/>
  <c r="L25"/>
  <c r="L26"/>
  <c r="L27" s="1"/>
  <c r="K26"/>
  <c r="K27" s="1"/>
  <c r="K25"/>
  <c r="K24"/>
  <c r="E25"/>
  <c r="E27" s="1"/>
  <c r="F26"/>
  <c r="F27" s="1"/>
  <c r="G24"/>
  <c r="G27" s="1"/>
  <c r="G25"/>
  <c r="G26"/>
  <c r="E26"/>
  <c r="D26"/>
  <c r="D25"/>
  <c r="E24"/>
  <c r="D24"/>
  <c r="D27" s="1"/>
  <c r="N27" l="1"/>
  <c r="N58" s="1"/>
  <c r="K54" i="18"/>
  <c r="K53"/>
  <c r="K51"/>
  <c r="K50"/>
  <c r="K49"/>
  <c r="K48"/>
  <c r="F39" i="16"/>
  <c r="F42" s="1"/>
  <c r="F43" s="1"/>
  <c r="L37"/>
  <c r="J37"/>
  <c r="K46" i="18"/>
  <c r="N57" i="13"/>
  <c r="J51"/>
  <c r="C47"/>
  <c r="C46"/>
  <c r="J45"/>
  <c r="J39"/>
  <c r="C39"/>
  <c r="C45"/>
  <c r="F43" i="11"/>
  <c r="J39"/>
  <c r="M27"/>
  <c r="M39" i="16"/>
  <c r="M42" s="1"/>
  <c r="M43" s="1"/>
  <c r="K39"/>
  <c r="K42" s="1"/>
  <c r="K43" s="1"/>
  <c r="D39"/>
  <c r="D42" s="1"/>
  <c r="D43" s="1"/>
  <c r="N39"/>
  <c r="N42" s="1"/>
  <c r="N43" s="1"/>
  <c r="J38"/>
  <c r="J39" s="1"/>
  <c r="G38"/>
  <c r="G39"/>
  <c r="E38"/>
  <c r="C38"/>
  <c r="C39"/>
  <c r="C45" s="1"/>
  <c r="G53" i="14"/>
  <c r="E53"/>
  <c r="D53"/>
  <c r="C53"/>
  <c r="E51"/>
  <c r="E50"/>
  <c r="D50"/>
  <c r="G46"/>
  <c r="E46"/>
  <c r="L40"/>
  <c r="L43" s="1"/>
  <c r="K40"/>
  <c r="K43" s="1"/>
  <c r="K44" s="1"/>
  <c r="J40"/>
  <c r="L33"/>
  <c r="L41" s="1"/>
  <c r="J46" i="16" l="1"/>
  <c r="J45"/>
  <c r="J48"/>
  <c r="J47"/>
  <c r="G42"/>
  <c r="G43" s="1"/>
  <c r="N59" s="1"/>
  <c r="L38"/>
  <c r="L39" s="1"/>
  <c r="J49"/>
  <c r="E39"/>
  <c r="E42" s="1"/>
  <c r="E43" s="1"/>
  <c r="L44" i="14"/>
  <c r="L42" i="16" l="1"/>
  <c r="L43" s="1"/>
</calcChain>
</file>

<file path=xl/sharedStrings.xml><?xml version="1.0" encoding="utf-8"?>
<sst xmlns="http://schemas.openxmlformats.org/spreadsheetml/2006/main" count="3604" uniqueCount="818">
  <si>
    <t>GAZİANTEP ÜNİVERSİTESİ / İSLAHİYE MESLEK YÜKSEKOKULU</t>
  </si>
  <si>
    <t>1. YIL DERSLERİ</t>
  </si>
  <si>
    <t>Program Dersleri</t>
  </si>
  <si>
    <t>I. Yarıyıl Dersleri</t>
  </si>
  <si>
    <t>II. Yarıyıl Dersleri</t>
  </si>
  <si>
    <t>Ders Kodu</t>
  </si>
  <si>
    <t>Ders Adı</t>
  </si>
  <si>
    <t>S/Z</t>
  </si>
  <si>
    <t>T</t>
  </si>
  <si>
    <t>U</t>
  </si>
  <si>
    <t>K</t>
  </si>
  <si>
    <t>AKTS</t>
  </si>
  <si>
    <t>Z</t>
  </si>
  <si>
    <t>Bilgi ve İletişim Teknolojileri</t>
  </si>
  <si>
    <t>Temel Matematik</t>
  </si>
  <si>
    <t>İSED100</t>
  </si>
  <si>
    <t>Endüstriye Dayalı Öğrenim (Staj)</t>
  </si>
  <si>
    <t>S</t>
  </si>
  <si>
    <t>MUP100</t>
  </si>
  <si>
    <t>Mesleki Uygulama Projesi</t>
  </si>
  <si>
    <t>OZ</t>
  </si>
  <si>
    <t>YDBİ101</t>
  </si>
  <si>
    <t>YDBİ102</t>
  </si>
  <si>
    <t>TDP101</t>
  </si>
  <si>
    <t>TDP102</t>
  </si>
  <si>
    <t>GME100</t>
  </si>
  <si>
    <t>Genel ve Mesleki Etik</t>
  </si>
  <si>
    <t>GOS</t>
  </si>
  <si>
    <t>Toplam</t>
  </si>
  <si>
    <t>2. YIL DERSLERİ</t>
  </si>
  <si>
    <t>III. Yarıyıl Dersleri</t>
  </si>
  <si>
    <t>IV. Yarıyıl Dersleri</t>
  </si>
  <si>
    <t>AİİT201</t>
  </si>
  <si>
    <t>AİİT202</t>
  </si>
  <si>
    <t>Seçmeli</t>
  </si>
  <si>
    <t>Seçmeli Dersler</t>
  </si>
  <si>
    <t>Çevre Koruma</t>
  </si>
  <si>
    <t>Toplam Kalite Yönetimi</t>
  </si>
  <si>
    <t>İş ve Sosyal Güvenlik Hukuku</t>
  </si>
  <si>
    <t>İnsan Kaynakları Yönetimi</t>
  </si>
  <si>
    <t>Genel Muhasebe</t>
  </si>
  <si>
    <t>İİŞ103</t>
  </si>
  <si>
    <t>İİŞ104</t>
  </si>
  <si>
    <t>İİŞ105</t>
  </si>
  <si>
    <t>Genel Hukuk Bilgisi</t>
  </si>
  <si>
    <t>İİŞ106</t>
  </si>
  <si>
    <t>İstatistik</t>
  </si>
  <si>
    <t>İİŞ107</t>
  </si>
  <si>
    <t>İİŞ108</t>
  </si>
  <si>
    <t>İİŞ109</t>
  </si>
  <si>
    <t>İİŞ110</t>
  </si>
  <si>
    <t>Halkla İlişkiler ve İletişim</t>
  </si>
  <si>
    <t>İİŞ111</t>
  </si>
  <si>
    <t>Para ve Banka</t>
  </si>
  <si>
    <t>İİŞ202</t>
  </si>
  <si>
    <t>Mali Tablolar Analizi</t>
  </si>
  <si>
    <t>İİŞ203</t>
  </si>
  <si>
    <t>Yönetim ve Organizasyon</t>
  </si>
  <si>
    <t>İİŞ204</t>
  </si>
  <si>
    <t>Üretim Yönetimi</t>
  </si>
  <si>
    <t>İİŞ205</t>
  </si>
  <si>
    <t>Vergi Hukuku</t>
  </si>
  <si>
    <t>İİŞ206</t>
  </si>
  <si>
    <t xml:space="preserve">Yönetim Muhasebesi               </t>
  </si>
  <si>
    <t>İİŞ011</t>
  </si>
  <si>
    <t>Finansal Yönetim</t>
  </si>
  <si>
    <t>İİŞ012</t>
  </si>
  <si>
    <t>Masaüstü Yayıncılık</t>
  </si>
  <si>
    <t>İİŞ013</t>
  </si>
  <si>
    <t>Elektronik Ticarete Giriş</t>
  </si>
  <si>
    <t>İİŞ014</t>
  </si>
  <si>
    <t>Türk Vergi Sistemi</t>
  </si>
  <si>
    <t>İİŞ017</t>
  </si>
  <si>
    <t xml:space="preserve">Toplam Kalite Yönetimi          </t>
  </si>
  <si>
    <t>İİŞ018</t>
  </si>
  <si>
    <t>Finansal Yatırım Araçları</t>
  </si>
  <si>
    <t>İİŞ019</t>
  </si>
  <si>
    <t>İİŞ020</t>
  </si>
  <si>
    <t>Pazarlama İlkeleri</t>
  </si>
  <si>
    <t>İİŞ022</t>
  </si>
  <si>
    <t>Satış Yönetimi</t>
  </si>
  <si>
    <t>İİŞ023</t>
  </si>
  <si>
    <t>Maliyet Muhasebesi</t>
  </si>
  <si>
    <t>İİŞ024</t>
  </si>
  <si>
    <t>Dış Ticaret İşlemleri Yönetimi</t>
  </si>
  <si>
    <t>İİŞ025</t>
  </si>
  <si>
    <t>Stratejik Yönetim</t>
  </si>
  <si>
    <t>İİŞ026</t>
  </si>
  <si>
    <t>Şirketler Muhasebesi</t>
  </si>
  <si>
    <t>İİŞ028</t>
  </si>
  <si>
    <t>Muhasebe Denetimi</t>
  </si>
  <si>
    <t>İİŞ030</t>
  </si>
  <si>
    <t>Örgütsel Davranış</t>
  </si>
  <si>
    <t>İİŞ032</t>
  </si>
  <si>
    <t>Kamu Maliyesi</t>
  </si>
  <si>
    <t>YÖNETİM VE ORGANİZASYON BÖLÜMÜ / LOJİSTİK PROGRAMI</t>
  </si>
  <si>
    <t>İLOJ101</t>
  </si>
  <si>
    <t>İLOJ102</t>
  </si>
  <si>
    <t>İLOJ103</t>
  </si>
  <si>
    <t>İLOJ104</t>
  </si>
  <si>
    <t>İLOJ105</t>
  </si>
  <si>
    <t>Lojistik Terminolojisi</t>
  </si>
  <si>
    <t>Lojistiğe Giriş</t>
  </si>
  <si>
    <t>İLOJ108</t>
  </si>
  <si>
    <t>İLOJ109</t>
  </si>
  <si>
    <t>İLOJ110</t>
  </si>
  <si>
    <t>İLOJ111</t>
  </si>
  <si>
    <t>İLOJ112</t>
  </si>
  <si>
    <t>İLOJ201</t>
  </si>
  <si>
    <t>Uluslararası Lojistik ve Taşıma Şek.</t>
  </si>
  <si>
    <t>Lojistik  Yönetimi</t>
  </si>
  <si>
    <t>Stratejik Pazarlama Yönetimi</t>
  </si>
  <si>
    <t>İLOJ204</t>
  </si>
  <si>
    <t>Lojistik Sistem ve Süreçleri</t>
  </si>
  <si>
    <t>İLOJ205</t>
  </si>
  <si>
    <t xml:space="preserve">Yönetim ve Organizasyon </t>
  </si>
  <si>
    <t>İLOJ206</t>
  </si>
  <si>
    <t>Tedarik Zinciri Yönetimi</t>
  </si>
  <si>
    <t>İLOJ011</t>
  </si>
  <si>
    <t>Nakliye Ekonomisi</t>
  </si>
  <si>
    <t>İLOJ012</t>
  </si>
  <si>
    <t>İLOJ013</t>
  </si>
  <si>
    <t>Etkin İletişim ve Müzakere Becerileri</t>
  </si>
  <si>
    <t>İLOJ014</t>
  </si>
  <si>
    <t>İLOJ015</t>
  </si>
  <si>
    <t>İLOJ016</t>
  </si>
  <si>
    <t>Liman ve Terminal İşlemleri</t>
  </si>
  <si>
    <t>İLOJ017</t>
  </si>
  <si>
    <t>İLOJ018</t>
  </si>
  <si>
    <t>İLOJ019</t>
  </si>
  <si>
    <t>Deniz Ulaştırma Yönetimi</t>
  </si>
  <si>
    <t>İLOJ020</t>
  </si>
  <si>
    <t>İLOJ021</t>
  </si>
  <si>
    <t>İLOJ022</t>
  </si>
  <si>
    <t>İLOJ025</t>
  </si>
  <si>
    <t>İLOJ026</t>
  </si>
  <si>
    <t>Uluslararası İşletmecilik</t>
  </si>
  <si>
    <t>İİŞ207</t>
  </si>
  <si>
    <t>İİŞ208</t>
  </si>
  <si>
    <t>İLOJ207</t>
  </si>
  <si>
    <t>İLOJ208</t>
  </si>
  <si>
    <t>İMYO200</t>
  </si>
  <si>
    <t>Girişimcilik</t>
  </si>
  <si>
    <t>Ortak Seçmeli</t>
  </si>
  <si>
    <t>OS</t>
  </si>
  <si>
    <t>TURK101</t>
  </si>
  <si>
    <t>TURK102</t>
  </si>
  <si>
    <t>KRY100</t>
  </si>
  <si>
    <t>Kariyer Planlama</t>
  </si>
  <si>
    <t>Ekonomi   II</t>
  </si>
  <si>
    <t>Genel Toplam</t>
  </si>
  <si>
    <t>İİŞ034</t>
  </si>
  <si>
    <t>İİŞ027</t>
  </si>
  <si>
    <t>Genel Muhasebe   I</t>
  </si>
  <si>
    <t>Genel Muhasebe   II</t>
  </si>
  <si>
    <t>İlkYardım</t>
  </si>
  <si>
    <t>İİŞ029</t>
  </si>
  <si>
    <t>İLOJ028</t>
  </si>
  <si>
    <t>İşletme   I</t>
  </si>
  <si>
    <t>Ekonomi   I</t>
  </si>
  <si>
    <t>İşletme   II</t>
  </si>
  <si>
    <t>Türk Dili   I</t>
  </si>
  <si>
    <t>İngilizce   I</t>
  </si>
  <si>
    <t>Türk Dili   II</t>
  </si>
  <si>
    <t>İngilizce   II</t>
  </si>
  <si>
    <t>Toplumsal Duyarlılık Projesi   II</t>
  </si>
  <si>
    <t>Toplumsal Duyarlılık Projesi   I</t>
  </si>
  <si>
    <t>Yönlendirilmiş Çalışma   I</t>
  </si>
  <si>
    <t>Atatürk İlkeleri ve İnkılap Tarihi   I</t>
  </si>
  <si>
    <t>Yönlendirilmiş Çalışma   II</t>
  </si>
  <si>
    <t>Atatürk İlkeleri ve İnkılap Tarihi   II</t>
  </si>
  <si>
    <t xml:space="preserve"> İşletme   I</t>
  </si>
  <si>
    <t>Bilgisayarlı Muhasebe   I</t>
  </si>
  <si>
    <t>Bilgisayarlı Muhasebe   II</t>
  </si>
  <si>
    <t>İLOJ029</t>
  </si>
  <si>
    <t>Depo ve Antrepo Yönetimi</t>
  </si>
  <si>
    <t>Gümrük İşlemleri</t>
  </si>
  <si>
    <r>
      <rPr>
        <b/>
        <sz val="8"/>
        <rFont val="Times New Roman"/>
        <family val="1"/>
        <charset val="162"/>
      </rPr>
      <t xml:space="preserve">S: </t>
    </r>
    <r>
      <rPr>
        <sz val="8"/>
        <rFont val="Times New Roman"/>
        <family val="1"/>
        <charset val="162"/>
      </rPr>
      <t xml:space="preserve">Seçmeli Ders,   </t>
    </r>
    <r>
      <rPr>
        <b/>
        <sz val="8"/>
        <rFont val="Times New Roman"/>
        <family val="1"/>
        <charset val="162"/>
      </rPr>
      <t xml:space="preserve">Z: </t>
    </r>
    <r>
      <rPr>
        <sz val="8"/>
        <rFont val="Times New Roman"/>
        <family val="1"/>
        <charset val="162"/>
      </rPr>
      <t xml:space="preserve">Zorunlu Ders,   </t>
    </r>
    <r>
      <rPr>
        <b/>
        <sz val="8"/>
        <rFont val="Times New Roman"/>
        <family val="1"/>
        <charset val="162"/>
      </rPr>
      <t xml:space="preserve">T: </t>
    </r>
    <r>
      <rPr>
        <sz val="8"/>
        <rFont val="Times New Roman"/>
        <family val="1"/>
        <charset val="162"/>
      </rPr>
      <t xml:space="preserve">Teorik,   </t>
    </r>
    <r>
      <rPr>
        <b/>
        <sz val="8"/>
        <rFont val="Times New Roman"/>
        <family val="1"/>
        <charset val="162"/>
      </rPr>
      <t xml:space="preserve">U: </t>
    </r>
    <r>
      <rPr>
        <sz val="8"/>
        <rFont val="Times New Roman"/>
        <family val="1"/>
        <charset val="162"/>
      </rPr>
      <t xml:space="preserve">Uygulama,   </t>
    </r>
    <r>
      <rPr>
        <b/>
        <sz val="8"/>
        <rFont val="Times New Roman"/>
        <family val="1"/>
        <charset val="162"/>
      </rPr>
      <t xml:space="preserve">AKTS: </t>
    </r>
    <r>
      <rPr>
        <sz val="8"/>
        <rFont val="Times New Roman"/>
        <family val="1"/>
        <charset val="162"/>
      </rPr>
      <t>Avrupa Kredi Transfer Sistemi</t>
    </r>
  </si>
  <si>
    <t>İİŞ209</t>
  </si>
  <si>
    <t>İLOJ114</t>
  </si>
  <si>
    <t>İLOJ113</t>
  </si>
  <si>
    <t>İLOJ031</t>
  </si>
  <si>
    <t>GAZİANTEP ÜNİVERSİTESİ
İSLAHİYE MESLEK YÜKSEKOKULU
YÜKSEKOKUL KURUL KARARARI</t>
  </si>
  <si>
    <t>MUHASEBE VE VERGİ BÖLÜMÜ / MUHASEBE VE VERGİ UYGULAMALARI PROGRAMI</t>
  </si>
  <si>
    <t>İMU101</t>
  </si>
  <si>
    <t>Genel Muhasebe 1</t>
  </si>
  <si>
    <t>Genel Muhasebe 2</t>
  </si>
  <si>
    <t>İMU103</t>
  </si>
  <si>
    <t>İşletme 1</t>
  </si>
  <si>
    <t>İMU104</t>
  </si>
  <si>
    <t>İşletme 2</t>
  </si>
  <si>
    <t>İMU105</t>
  </si>
  <si>
    <t>İMU106</t>
  </si>
  <si>
    <t>İMU107</t>
  </si>
  <si>
    <t>Ekonomi-1</t>
  </si>
  <si>
    <t>İMU108</t>
  </si>
  <si>
    <t>Ekonomi-2</t>
  </si>
  <si>
    <t>İMU109</t>
  </si>
  <si>
    <t>İMU110</t>
  </si>
  <si>
    <t xml:space="preserve">Halkla İlişkiler ve İletişim </t>
  </si>
  <si>
    <t>İMU111</t>
  </si>
  <si>
    <t>Türk Dili I UE</t>
  </si>
  <si>
    <t>Türk Dili II UE</t>
  </si>
  <si>
    <t>İngilizce I UE</t>
  </si>
  <si>
    <t>İngilizce  II UE</t>
  </si>
  <si>
    <t>Toplumsal Duyarlılık Projesi I</t>
  </si>
  <si>
    <t>Toplumsal Duyarlılık Projesi II</t>
  </si>
  <si>
    <t>Genel ve Mesleki  Etik</t>
  </si>
  <si>
    <t>Zorunlu Ders Yükü</t>
  </si>
  <si>
    <t>İMU201</t>
  </si>
  <si>
    <t>Bilgisayarlı Muhasebe 1</t>
  </si>
  <si>
    <t>İMU202</t>
  </si>
  <si>
    <t>Bilgisayarlı Muhasebe 2</t>
  </si>
  <si>
    <t>İMU203</t>
  </si>
  <si>
    <t>İMU204</t>
  </si>
  <si>
    <t>İMU205</t>
  </si>
  <si>
    <t>İMU206</t>
  </si>
  <si>
    <t>Dış Ticaret İşlemleri Muhasebesi</t>
  </si>
  <si>
    <t>İMU207</t>
  </si>
  <si>
    <t>Yönlendirilmiş Çalışma I</t>
  </si>
  <si>
    <t>İMU208</t>
  </si>
  <si>
    <t>Yönlendirilmiş Çalışma II</t>
  </si>
  <si>
    <t>Atatürk İlkeleri ve İnkılap Tarihi I UE</t>
  </si>
  <si>
    <t>İMU210</t>
  </si>
  <si>
    <t>Atatürk İlkeleri ve İnkılap Tarihi II UE</t>
  </si>
  <si>
    <t>İMU011</t>
  </si>
  <si>
    <t>İMU012</t>
  </si>
  <si>
    <t>İMU013</t>
  </si>
  <si>
    <t>İMU014</t>
  </si>
  <si>
    <t xml:space="preserve">Mesleki Yabancı Dil    </t>
  </si>
  <si>
    <t>İş Sağlığı ve Güvenliği</t>
  </si>
  <si>
    <t>İMU017</t>
  </si>
  <si>
    <t>Borçlar Hukuku</t>
  </si>
  <si>
    <t>İMU018</t>
  </si>
  <si>
    <t>İMU019</t>
  </si>
  <si>
    <t>İMU020</t>
  </si>
  <si>
    <t>İMU021</t>
  </si>
  <si>
    <t>İMU022</t>
  </si>
  <si>
    <t>İMU023</t>
  </si>
  <si>
    <t>İMU024</t>
  </si>
  <si>
    <t>İMU025</t>
  </si>
  <si>
    <t>İMU026</t>
  </si>
  <si>
    <t xml:space="preserve">Muhasebe Sistemleri ve Organizasyonu </t>
  </si>
  <si>
    <t>İMU027</t>
  </si>
  <si>
    <t>İlk Yardım</t>
  </si>
  <si>
    <t>İMU028</t>
  </si>
  <si>
    <t>İMU029</t>
  </si>
  <si>
    <t>İMU030</t>
  </si>
  <si>
    <t>Makro İktisat</t>
  </si>
  <si>
    <t>İMU031</t>
  </si>
  <si>
    <t>Mikro İktisat</t>
  </si>
  <si>
    <t>İMU032</t>
  </si>
  <si>
    <t>Maliye Politikası</t>
  </si>
  <si>
    <t>İMU033</t>
  </si>
  <si>
    <t>Marka Yönetimi</t>
  </si>
  <si>
    <t>İMU034</t>
  </si>
  <si>
    <t>Türkiye Ekonomisi</t>
  </si>
  <si>
    <t>İMU035</t>
  </si>
  <si>
    <t>Yönetim Muhasebesi</t>
  </si>
  <si>
    <t>İMU036</t>
  </si>
  <si>
    <t>Uluslararası İktisat</t>
  </si>
  <si>
    <t>İMU038</t>
  </si>
  <si>
    <t>İnsan Hakları</t>
  </si>
  <si>
    <t>Kataloğa Yeni Eklenen Dersler</t>
  </si>
  <si>
    <t>Üzerinde Değişiklik Yapılan Dersler</t>
  </si>
  <si>
    <t xml:space="preserve">Tıbbi Dokumantasyon </t>
  </si>
  <si>
    <t>Sağlık Hizmetleri Yönetimi</t>
  </si>
  <si>
    <t>Temel Anatomi</t>
  </si>
  <si>
    <t>İTDS104</t>
  </si>
  <si>
    <t xml:space="preserve">Hastalıklar Bilgisi </t>
  </si>
  <si>
    <t>İTDS105</t>
  </si>
  <si>
    <t xml:space="preserve">Tıbbi Terminoloji </t>
  </si>
  <si>
    <t>İTDS107</t>
  </si>
  <si>
    <t>Klavye Teknikleri I</t>
  </si>
  <si>
    <t>İTDS108</t>
  </si>
  <si>
    <t>Klavye Teknikleri II</t>
  </si>
  <si>
    <t>İTDS109</t>
  </si>
  <si>
    <t>İTDS110</t>
  </si>
  <si>
    <t>Tıbbi Sekreterlik Hizmetleri</t>
  </si>
  <si>
    <t>İTDS111</t>
  </si>
  <si>
    <t>İTDS112</t>
  </si>
  <si>
    <t xml:space="preserve">İstatistik </t>
  </si>
  <si>
    <t>İngilizce II UE</t>
  </si>
  <si>
    <t>İTDS201</t>
  </si>
  <si>
    <t>Tıbbi Dokümantasyon ve Uyg I</t>
  </si>
  <si>
    <t>İTDS202</t>
  </si>
  <si>
    <t>Tıbbi Dokümantasyon ve Uyg II</t>
  </si>
  <si>
    <t>Genel Hukuk</t>
  </si>
  <si>
    <t>İTDS204</t>
  </si>
  <si>
    <t>Yazışma ve Dosyalama Teknikleri</t>
  </si>
  <si>
    <t>İTDS205</t>
  </si>
  <si>
    <t>Sağlık Kayıt Sistemleri</t>
  </si>
  <si>
    <t>İş ve Sosyal Güvenliği Hukuku</t>
  </si>
  <si>
    <t>İTDS207</t>
  </si>
  <si>
    <t>İlkyardım</t>
  </si>
  <si>
    <t>Etkili ve Güzel konuşma</t>
  </si>
  <si>
    <t>İTDS013</t>
  </si>
  <si>
    <t>İTDS014</t>
  </si>
  <si>
    <t>Hijyen ve Sanitasyon</t>
  </si>
  <si>
    <t>İTDS015</t>
  </si>
  <si>
    <t>Halk Sağlığı</t>
  </si>
  <si>
    <t>İTDS016</t>
  </si>
  <si>
    <t>Tıbbi Biyoloji</t>
  </si>
  <si>
    <t>İTDS018</t>
  </si>
  <si>
    <t>Beslenme İlkeleri</t>
  </si>
  <si>
    <t>İTDS020</t>
  </si>
  <si>
    <t>Büro Yönetim Teknikleri</t>
  </si>
  <si>
    <t>İTDS022</t>
  </si>
  <si>
    <t>VETERİNERLİK BÖLÜMÜ / LABORANT VE VETERİNER SAĞLIK PROGRAMI</t>
  </si>
  <si>
    <t>İLV102</t>
  </si>
  <si>
    <t>Biyokimya</t>
  </si>
  <si>
    <t>İLV103</t>
  </si>
  <si>
    <t>Tıbbi Terminoloji</t>
  </si>
  <si>
    <t>İLV104</t>
  </si>
  <si>
    <t>Genel Mikrobiyoloji</t>
  </si>
  <si>
    <t>İLV105</t>
  </si>
  <si>
    <t>Hayvan Yetiştiriciliği</t>
  </si>
  <si>
    <t>İLV106</t>
  </si>
  <si>
    <t>Hayvan Fizyolojisi</t>
  </si>
  <si>
    <t>İLV107</t>
  </si>
  <si>
    <t xml:space="preserve">Bilgi ve İletişim Teknolojileri </t>
  </si>
  <si>
    <t>İLV109</t>
  </si>
  <si>
    <t xml:space="preserve">Temel Matematik </t>
  </si>
  <si>
    <t>Histoloji</t>
  </si>
  <si>
    <t>İLV202</t>
  </si>
  <si>
    <t>Doğum Bilgisi ve Suni Tohumlama</t>
  </si>
  <si>
    <t>İLV203</t>
  </si>
  <si>
    <t>Salgın Hastalıklar ve Zoonozlar</t>
  </si>
  <si>
    <t>İLV204</t>
  </si>
  <si>
    <t>Hayvan Hastalıkları</t>
  </si>
  <si>
    <t>Parazitoloji</t>
  </si>
  <si>
    <t>İLV208</t>
  </si>
  <si>
    <t>Aşı Bilgisi ve Uygulamaları</t>
  </si>
  <si>
    <t xml:space="preserve">Seçmeli </t>
  </si>
  <si>
    <t>Ekoloji</t>
  </si>
  <si>
    <t>İLV012</t>
  </si>
  <si>
    <t>Arı Yetiştiriciliği UE</t>
  </si>
  <si>
    <t>İLV013</t>
  </si>
  <si>
    <t>Medikal Biyoteknoloji</t>
  </si>
  <si>
    <t>Deney Hayvanları Yetiştiriciliği</t>
  </si>
  <si>
    <t>İLV015</t>
  </si>
  <si>
    <t>Biyogüvenlik ve Çevre Sağlığı</t>
  </si>
  <si>
    <t>İLV016</t>
  </si>
  <si>
    <t>İLV017</t>
  </si>
  <si>
    <t>İLV018</t>
  </si>
  <si>
    <t>Gıdalarda Kalite Kontrol</t>
  </si>
  <si>
    <t>İLV019</t>
  </si>
  <si>
    <t>Veteriner Halk Sağlığı</t>
  </si>
  <si>
    <t>İLV020</t>
  </si>
  <si>
    <t>Yem Bilgisi</t>
  </si>
  <si>
    <t>İLV026</t>
  </si>
  <si>
    <t>Klinik Biyokimya</t>
  </si>
  <si>
    <t>Diğer Bölüm / Program Dersleri</t>
  </si>
  <si>
    <t>BİTKİSEL VE HAYVANSAL ÜRETİM BÖLÜMÜ / ORGANİK TARIM PROGRAMI</t>
  </si>
  <si>
    <t>İORT102</t>
  </si>
  <si>
    <t>İORT103</t>
  </si>
  <si>
    <t>Organik Tarım Mevzuatı</t>
  </si>
  <si>
    <t>İORT104</t>
  </si>
  <si>
    <t>Bitki Fizyolojisi</t>
  </si>
  <si>
    <t>İORT106</t>
  </si>
  <si>
    <t>İORT107</t>
  </si>
  <si>
    <t>İORT109</t>
  </si>
  <si>
    <t>İORT201</t>
  </si>
  <si>
    <t>Tarımsal Mekanizasyon</t>
  </si>
  <si>
    <t>İORT202</t>
  </si>
  <si>
    <t>Bitki Koruma</t>
  </si>
  <si>
    <t>İORT204</t>
  </si>
  <si>
    <t>Tarımsal Yapılar ve Sulama Teknikleri</t>
  </si>
  <si>
    <t>Seracılık</t>
  </si>
  <si>
    <t>İORT206</t>
  </si>
  <si>
    <t>Tıbbi ve Aromatik Bitkiler</t>
  </si>
  <si>
    <t>İORT207</t>
  </si>
  <si>
    <t>Biyolojik Mücadele</t>
  </si>
  <si>
    <t>İORT208</t>
  </si>
  <si>
    <t>Organik Sebzecilik</t>
  </si>
  <si>
    <t>İORT011</t>
  </si>
  <si>
    <t>Tarımsal Pazarlama</t>
  </si>
  <si>
    <t>İORT012</t>
  </si>
  <si>
    <t>Genetiği Değiştirilmiş Organizmalar</t>
  </si>
  <si>
    <t>Entomoloji</t>
  </si>
  <si>
    <t>İORT014</t>
  </si>
  <si>
    <t>Zeytin Yetiştiriciliği</t>
  </si>
  <si>
    <t>İORT015</t>
  </si>
  <si>
    <t>Fide ve Fidan Yetiştiriciliği</t>
  </si>
  <si>
    <t>Arı Yetiştiriciliği</t>
  </si>
  <si>
    <t>İORT017</t>
  </si>
  <si>
    <t>Organik Bağcılık</t>
  </si>
  <si>
    <t>İORT018</t>
  </si>
  <si>
    <t>Bitki Besleme ve Toprak Verimliliği</t>
  </si>
  <si>
    <t>İORT020</t>
  </si>
  <si>
    <t>İORT021</t>
  </si>
  <si>
    <t>Pestisitler</t>
  </si>
  <si>
    <t>Tohum Teknolojisi</t>
  </si>
  <si>
    <t>İORT023</t>
  </si>
  <si>
    <t>İORT024</t>
  </si>
  <si>
    <t>İORT025</t>
  </si>
  <si>
    <t>İORT026</t>
  </si>
  <si>
    <t>İORT027</t>
  </si>
  <si>
    <t>Tarımsal Üretim</t>
  </si>
  <si>
    <t>İORT028</t>
  </si>
  <si>
    <t>Süs Bitkileri ve Organik Peyzaj</t>
  </si>
  <si>
    <t>İORT030</t>
  </si>
  <si>
    <t>Organik Meyvecilik</t>
  </si>
  <si>
    <t>Botanik</t>
  </si>
  <si>
    <t>Gıda Kimyası</t>
  </si>
  <si>
    <t>Zooloji</t>
  </si>
  <si>
    <t>Anatomi</t>
  </si>
  <si>
    <t>Genetik</t>
  </si>
  <si>
    <t>Temel Laboratuvar Uygulamaları</t>
  </si>
  <si>
    <t>Hayvan Besleme ve Rasyon Bilgisi</t>
  </si>
  <si>
    <t>Et Bilimi ve Teknolojisi</t>
  </si>
  <si>
    <t>İLV113</t>
  </si>
  <si>
    <t>İLV023</t>
  </si>
  <si>
    <t>İLV028</t>
  </si>
  <si>
    <t>İLV030</t>
  </si>
  <si>
    <t>DERS KATALOĞU  2022-2023 Yeni Katalog</t>
  </si>
  <si>
    <t>YÖNETİM VE ORGANİZASYON BÖLÜMÜ / İŞLETME YÖNETİMİ PROGRAMI</t>
  </si>
  <si>
    <t>İMU112</t>
  </si>
  <si>
    <t xml:space="preserve"> Hayvan Yetiştiriciliği</t>
  </si>
  <si>
    <t>Veteriner Hizmetleri Mevzuatı</t>
  </si>
  <si>
    <t>Temel Veteriner Farmakoloji</t>
  </si>
  <si>
    <t>Süt Ürünleri ve Teknolojisi</t>
  </si>
  <si>
    <t>Hayvan Davranışları ve Refahı</t>
  </si>
  <si>
    <t>İTDS024</t>
  </si>
  <si>
    <t>Temel Aşı Bilgisi</t>
  </si>
  <si>
    <t>İTDS021</t>
  </si>
  <si>
    <t>Hasta ve Çalışan Güvenliği</t>
  </si>
  <si>
    <t xml:space="preserve">Mesleki Yabancı Dil </t>
  </si>
  <si>
    <t xml:space="preserve">Mesleki Yabancı Dil   </t>
  </si>
  <si>
    <t>İİŞ031</t>
  </si>
  <si>
    <t>İİŞ036</t>
  </si>
  <si>
    <t>Reklamcılık</t>
  </si>
  <si>
    <t>İİŞ033</t>
  </si>
  <si>
    <t>Tüketici Davranışları</t>
  </si>
  <si>
    <t xml:space="preserve">Mesleki Yabancı Dil  </t>
  </si>
  <si>
    <t>İLOJ030</t>
  </si>
  <si>
    <t>Yazışma ve Raporları</t>
  </si>
  <si>
    <t>İLOJ027</t>
  </si>
  <si>
    <t>İORT111</t>
  </si>
  <si>
    <t>İORT113</t>
  </si>
  <si>
    <t>İORT115</t>
  </si>
  <si>
    <t>İORT110</t>
  </si>
  <si>
    <t>İORT209</t>
  </si>
  <si>
    <t>İORT211</t>
  </si>
  <si>
    <t>İORT029</t>
  </si>
  <si>
    <t>İORT031</t>
  </si>
  <si>
    <t>İORT032</t>
  </si>
  <si>
    <t>İORT034</t>
  </si>
  <si>
    <t>İLV111</t>
  </si>
  <si>
    <t>İLV110</t>
  </si>
  <si>
    <t>İLV209</t>
  </si>
  <si>
    <t>İLV210</t>
  </si>
  <si>
    <t>İLV211</t>
  </si>
  <si>
    <t>İLV213</t>
  </si>
  <si>
    <t>İLV021</t>
  </si>
  <si>
    <t>İLV025</t>
  </si>
  <si>
    <t>İLV027</t>
  </si>
  <si>
    <t>İLV032</t>
  </si>
  <si>
    <t>İLV034</t>
  </si>
  <si>
    <t>İLV036</t>
  </si>
  <si>
    <t>GOS118</t>
  </si>
  <si>
    <t>Sağlıklı Yaşam ve Spor</t>
  </si>
  <si>
    <t>GOS 124</t>
  </si>
  <si>
    <t>Halk Oyunları</t>
  </si>
  <si>
    <t>İMU040</t>
  </si>
  <si>
    <t>İMU037</t>
  </si>
  <si>
    <t>İTDS113</t>
  </si>
  <si>
    <t>İTDS115</t>
  </si>
  <si>
    <t>İTDS114</t>
  </si>
  <si>
    <t>İTDS116</t>
  </si>
  <si>
    <t>İTDS209</t>
  </si>
  <si>
    <t>İTDS210</t>
  </si>
  <si>
    <t>İTDS212</t>
  </si>
  <si>
    <t>İTDS023</t>
  </si>
  <si>
    <t>İTDS025</t>
  </si>
  <si>
    <t>Atatürk İlkeleri ve İnkılap Tarihi II</t>
  </si>
  <si>
    <t>Atatürk İlkeleri ve İnkılap Tarihi I</t>
  </si>
  <si>
    <t>İİŞ113</t>
  </si>
  <si>
    <t>İİŞ112</t>
  </si>
  <si>
    <t>İİŞ035</t>
  </si>
  <si>
    <t>İİŞ037</t>
  </si>
  <si>
    <t>İLOJ210</t>
  </si>
  <si>
    <t>İLOJ033</t>
  </si>
  <si>
    <t>TIBBİ HİZMETLER VE TEKNİKLER BÖLÜMÜ/TIBBİ DOKÜMANTASYON VE SEKRETERLİK PROGRAMI</t>
  </si>
  <si>
    <t>İORT101</t>
  </si>
  <si>
    <t>Genel Biyoloji</t>
  </si>
  <si>
    <t>İORT105</t>
  </si>
  <si>
    <t>Organik Hayvan Yetiştiriciliği</t>
  </si>
  <si>
    <t>İORT108</t>
  </si>
  <si>
    <t>Genetik ve Islah</t>
  </si>
  <si>
    <t>İORT203</t>
  </si>
  <si>
    <t>Tarımsal Ekoloji</t>
  </si>
  <si>
    <t>İORT205</t>
  </si>
  <si>
    <t>İORT013</t>
  </si>
  <si>
    <t>İORT016</t>
  </si>
  <si>
    <t>İORT019</t>
  </si>
  <si>
    <t>İORT022</t>
  </si>
  <si>
    <t>İMU102</t>
  </si>
  <si>
    <t>Dönem Sonu Muhasebe İşlemleri</t>
  </si>
  <si>
    <t>İMU015</t>
  </si>
  <si>
    <t xml:space="preserve">Mesleki Yabancı Dil-I            </t>
  </si>
  <si>
    <t>İMU016</t>
  </si>
  <si>
    <t xml:space="preserve">Mesleki Yabancı Dil-II          </t>
  </si>
  <si>
    <t>TIBBİ HİZMETLER VE TEKNİKLER BÖLÜMÜ</t>
  </si>
  <si>
    <t>TIBBİ DOKÜMANTASYON VE SEKRETERLİK PROGRAMI</t>
  </si>
  <si>
    <t>İTDS101</t>
  </si>
  <si>
    <t>İTDS102</t>
  </si>
  <si>
    <t>Tıbbi Dokumantasyon</t>
  </si>
  <si>
    <t>İTDS103</t>
  </si>
  <si>
    <t>Hastalıklar Bilgisi I</t>
  </si>
  <si>
    <t>Hastalıklar Bilgisi II</t>
  </si>
  <si>
    <t>Tıbbi Terminoloji I</t>
  </si>
  <si>
    <t>İTDS106</t>
  </si>
  <si>
    <t>Tıbbi Terminoloji II</t>
  </si>
  <si>
    <t>Mesleki Uyg. Projesi</t>
  </si>
  <si>
    <t>İTDS203</t>
  </si>
  <si>
    <t>Etkili ve Güzel Konuşma</t>
  </si>
  <si>
    <t>İTDS206</t>
  </si>
  <si>
    <t>Büro Yönetimi ve İletişim Tek.</t>
  </si>
  <si>
    <t>İTDS208</t>
  </si>
  <si>
    <t>Halkla İlişkiler</t>
  </si>
  <si>
    <t>İTDS011</t>
  </si>
  <si>
    <t>Mesleki Yabancı Dil I</t>
  </si>
  <si>
    <t>İTDS012</t>
  </si>
  <si>
    <t>Mesleki Yabancı Dil II</t>
  </si>
  <si>
    <t>İTDS017</t>
  </si>
  <si>
    <t>İTDS019</t>
  </si>
  <si>
    <t>İLV101</t>
  </si>
  <si>
    <t>İLV108</t>
  </si>
  <si>
    <t>İLV201</t>
  </si>
  <si>
    <t>İLV205</t>
  </si>
  <si>
    <t>Temel Laboratuvar Uygulamaları I</t>
  </si>
  <si>
    <t>İLV206</t>
  </si>
  <si>
    <t>Temel Laboratuvar Uygulamaları II</t>
  </si>
  <si>
    <t>İLV207</t>
  </si>
  <si>
    <t>İLV011</t>
  </si>
  <si>
    <t>İLV014</t>
  </si>
  <si>
    <t>İLV022</t>
  </si>
  <si>
    <t>Hayvan Anatomisi</t>
  </si>
  <si>
    <t>İLV024</t>
  </si>
  <si>
    <t>Farmakoloji</t>
  </si>
  <si>
    <t>YÖNETİM VE ORGANİZASYON BÖLÜMÜ / İŞLETME YÖNETİMİ PROGRAMI I.II.Ö</t>
  </si>
  <si>
    <t>İİŞ101</t>
  </si>
  <si>
    <t>İİŞ102</t>
  </si>
  <si>
    <t xml:space="preserve"> İşletme 1</t>
  </si>
  <si>
    <t xml:space="preserve">İşletme 2 </t>
  </si>
  <si>
    <t>İİŞ201</t>
  </si>
  <si>
    <t>İİŞ015</t>
  </si>
  <si>
    <t xml:space="preserve">Mesleki Yabancı Dil-I       </t>
  </si>
  <si>
    <t>İİŞ016</t>
  </si>
  <si>
    <t xml:space="preserve">Mesleki Yabancı Dil-II       </t>
  </si>
  <si>
    <t>İİŞ021</t>
  </si>
  <si>
    <t>Ekonomi 1</t>
  </si>
  <si>
    <t>Ekonomi 2</t>
  </si>
  <si>
    <t>İLOJ106</t>
  </si>
  <si>
    <t>İLOJ107</t>
  </si>
  <si>
    <t>Bilgi ve İletişim Teknolojileri UE</t>
  </si>
  <si>
    <t>Temel Matematik UE</t>
  </si>
  <si>
    <t>İLOJ202</t>
  </si>
  <si>
    <t>İLOJ203</t>
  </si>
  <si>
    <t>İLOJ023</t>
  </si>
  <si>
    <t>İLOJ024</t>
  </si>
  <si>
    <t>ESKİ KATALOG 2021 VE ÖNCESİ</t>
  </si>
  <si>
    <t>YENİ KATALOG 2022-2023…</t>
  </si>
  <si>
    <t>Türk Dili II</t>
  </si>
  <si>
    <t>İngilizce II</t>
  </si>
  <si>
    <t>Türk Dili I</t>
  </si>
  <si>
    <t>İngilizce I</t>
  </si>
  <si>
    <t>İngilizce  II</t>
  </si>
  <si>
    <t>Toplantı Tarihi : 06/06/2022
 Toplantı Sayısı : 2022/05                                                                                                                                                                                 2</t>
  </si>
  <si>
    <t>Toplantı Tarihi : 06/06/2022
 Toplantı Sayısı : 2022/05                                                                                                                                                                                 3</t>
  </si>
  <si>
    <t>Toplantı Tarihi : 06/06/2022
 Toplantı Sayısı : 2022/05                                                                                                                                                                                 4</t>
  </si>
  <si>
    <t>Toplantı Tarihi : 06/06/2022
 Toplantı Sayısı : 2022/05                                                                                                                                                                                 5</t>
  </si>
  <si>
    <t>Toplantı Tarihi : 06/06/2022
 Toplantı Sayısı : 2022/05                                                                                                                                                                                                     6</t>
  </si>
  <si>
    <t>Toplantı Tarihi : 06/06/2022
 Toplantı Sayısı : 2022/05                                                                                                                                                                                                     7</t>
  </si>
  <si>
    <t>DERS KATALOĞU  2021-2022 Öncesi</t>
  </si>
  <si>
    <t>DERS KATALOĞU  2021-2022  Öncesi</t>
  </si>
  <si>
    <t>İORT036</t>
  </si>
  <si>
    <t>İLOJ209</t>
  </si>
  <si>
    <t>Teknik Resim</t>
  </si>
  <si>
    <t>Meslek Resmi</t>
  </si>
  <si>
    <t>Yapı Malzemeleri</t>
  </si>
  <si>
    <t>Beton Teknolojisi</t>
  </si>
  <si>
    <t>Mekanik ve Statik</t>
  </si>
  <si>
    <t>Yapı Statiği</t>
  </si>
  <si>
    <t>Mesleki Uygulamalar</t>
  </si>
  <si>
    <t>Yapı Metrajı ve Maliyeti</t>
  </si>
  <si>
    <t>Mesleki Matematik</t>
  </si>
  <si>
    <t>Karayolu İnşaatı</t>
  </si>
  <si>
    <t xml:space="preserve">Betonarme </t>
  </si>
  <si>
    <t>Arazi Ölçmeleri</t>
  </si>
  <si>
    <t>Mukavemet</t>
  </si>
  <si>
    <t>Bitirme Projesi</t>
  </si>
  <si>
    <t>Su Temini ve İletimi</t>
  </si>
  <si>
    <t>Atık Sular</t>
  </si>
  <si>
    <t>Yapı Tesisatları</t>
  </si>
  <si>
    <t>Çelik Yapılar</t>
  </si>
  <si>
    <t>Şantiye Organizasyonu</t>
  </si>
  <si>
    <t>T. C.</t>
  </si>
  <si>
    <t>GAZİANTEP ÜNİVERSİTESİ</t>
  </si>
  <si>
    <t>İSLAHİYE MESLEK YÜKSEKOKULU</t>
  </si>
  <si>
    <t>Bitkisel ve Hayvansal Üretim Bölümü / Süt ve Besi Hayvancılığı Programı</t>
  </si>
  <si>
    <t>Ders Kataloğu</t>
  </si>
  <si>
    <t>Bu katalog,   İslahiye Meslek Yüksekokulu Kurulu'nun …/…/2024 tarih ve 2024/… sayılı kararıyla yürürlüğe girmiştir.</t>
  </si>
  <si>
    <t>Öğr.
Tipi</t>
  </si>
  <si>
    <t>TURK 101</t>
  </si>
  <si>
    <t>UE</t>
  </si>
  <si>
    <t>TURK 102</t>
  </si>
  <si>
    <t>YDBİ 101</t>
  </si>
  <si>
    <t>YDBİ 102</t>
  </si>
  <si>
    <t>TDP 101</t>
  </si>
  <si>
    <t>YY</t>
  </si>
  <si>
    <t>TDP 102</t>
  </si>
  <si>
    <t>GME 100</t>
  </si>
  <si>
    <t>KRY 100</t>
  </si>
  <si>
    <t>GOS ***</t>
  </si>
  <si>
    <t>İSBH  101</t>
  </si>
  <si>
    <t>İSBH  102</t>
  </si>
  <si>
    <t>İSBH  103</t>
  </si>
  <si>
    <t>İSBH  104</t>
  </si>
  <si>
    <t>İSBH  105</t>
  </si>
  <si>
    <t>İSBH  106</t>
  </si>
  <si>
    <t>Mikrobiyoloji</t>
  </si>
  <si>
    <t>İSBH  107</t>
  </si>
  <si>
    <t>İSBH  108</t>
  </si>
  <si>
    <t>Sığır Yetiştiriciliği</t>
  </si>
  <si>
    <t>İSBH  109</t>
  </si>
  <si>
    <t>İSBH  110</t>
  </si>
  <si>
    <t>Kanatlı Hayvan Yetiştiriciliği</t>
  </si>
  <si>
    <t>İSBH  111</t>
  </si>
  <si>
    <t>İSBH  112</t>
  </si>
  <si>
    <t>*** I. Yarıyılda Seçilebilecek Dersler</t>
  </si>
  <si>
    <t>İSBH  201</t>
  </si>
  <si>
    <t>Koyun Yetiştiriciliği</t>
  </si>
  <si>
    <t>İSBH  202</t>
  </si>
  <si>
    <t>İSBH  203</t>
  </si>
  <si>
    <t>Keçi Yetiştiriciliği</t>
  </si>
  <si>
    <t>İSBH  204</t>
  </si>
  <si>
    <t>Sürü Sağlığı ve Hijyeni</t>
  </si>
  <si>
    <t>İSBH  205</t>
  </si>
  <si>
    <t>Klinik Laboratuvar Uygulamaları</t>
  </si>
  <si>
    <t>İSBH  206</t>
  </si>
  <si>
    <t>İSBH  207</t>
  </si>
  <si>
    <t>İSBH  208</t>
  </si>
  <si>
    <t>İSBH  209</t>
  </si>
  <si>
    <t>Yem Bilgisi ve Teknolojisi</t>
  </si>
  <si>
    <t>İSBH  210</t>
  </si>
  <si>
    <t>Hayvan Yetiştiriciliği ve Sağlığı Uygulamaları</t>
  </si>
  <si>
    <t>İSDH - 1</t>
  </si>
  <si>
    <t>İMYO - SDH - Seçmeli Ders 1</t>
  </si>
  <si>
    <t>İSDH - 2</t>
  </si>
  <si>
    <t>İMYO - SDH - Seçmeli Ders 2</t>
  </si>
  <si>
    <t>İSDH - 3</t>
  </si>
  <si>
    <t>İMYO - SDH - Seçmeli Ders 3</t>
  </si>
  <si>
    <r>
      <rPr>
        <b/>
        <sz val="7"/>
        <color indexed="8"/>
        <rFont val="Times New Roman"/>
        <family val="1"/>
        <charset val="162"/>
      </rPr>
      <t xml:space="preserve">S: </t>
    </r>
    <r>
      <rPr>
        <sz val="7"/>
        <color indexed="8"/>
        <rFont val="Times New Roman"/>
        <family val="1"/>
        <charset val="162"/>
      </rPr>
      <t xml:space="preserve">Seçmeli Ders,  </t>
    </r>
    <r>
      <rPr>
        <b/>
        <sz val="7"/>
        <color indexed="8"/>
        <rFont val="Times New Roman"/>
        <family val="1"/>
        <charset val="162"/>
      </rPr>
      <t xml:space="preserve"> Z: </t>
    </r>
    <r>
      <rPr>
        <sz val="7"/>
        <color indexed="8"/>
        <rFont val="Times New Roman"/>
        <family val="1"/>
        <charset val="162"/>
      </rPr>
      <t xml:space="preserve">Zorunlu Ders,   </t>
    </r>
    <r>
      <rPr>
        <b/>
        <sz val="7"/>
        <color indexed="8"/>
        <rFont val="Times New Roman"/>
        <family val="1"/>
        <charset val="162"/>
      </rPr>
      <t xml:space="preserve">T: </t>
    </r>
    <r>
      <rPr>
        <sz val="7"/>
        <color indexed="8"/>
        <rFont val="Times New Roman"/>
        <family val="1"/>
        <charset val="162"/>
      </rPr>
      <t xml:space="preserve">Teorik,  </t>
    </r>
    <r>
      <rPr>
        <b/>
        <sz val="7"/>
        <color indexed="8"/>
        <rFont val="Times New Roman"/>
        <family val="1"/>
        <charset val="162"/>
      </rPr>
      <t xml:space="preserve"> U: </t>
    </r>
    <r>
      <rPr>
        <sz val="7"/>
        <color indexed="8"/>
        <rFont val="Times New Roman"/>
        <family val="1"/>
        <charset val="162"/>
      </rPr>
      <t xml:space="preserve">Uygulama,   </t>
    </r>
    <r>
      <rPr>
        <b/>
        <sz val="7"/>
        <color indexed="8"/>
        <rFont val="Times New Roman"/>
        <family val="1"/>
        <charset val="162"/>
      </rPr>
      <t>K:</t>
    </r>
    <r>
      <rPr>
        <sz val="7"/>
        <color indexed="8"/>
        <rFont val="Times New Roman"/>
        <family val="1"/>
        <charset val="162"/>
      </rPr>
      <t xml:space="preserve"> Kredi,   </t>
    </r>
    <r>
      <rPr>
        <b/>
        <sz val="7"/>
        <color indexed="8"/>
        <rFont val="Times New Roman"/>
        <family val="1"/>
        <charset val="162"/>
      </rPr>
      <t>AKTS:</t>
    </r>
    <r>
      <rPr>
        <sz val="7"/>
        <color indexed="8"/>
        <rFont val="Times New Roman"/>
        <family val="1"/>
        <charset val="162"/>
      </rPr>
      <t xml:space="preserve"> Avrupa Kredi Transfer Sistemi,   </t>
    </r>
    <r>
      <rPr>
        <b/>
        <sz val="7"/>
        <color indexed="8"/>
        <rFont val="Times New Roman"/>
        <family val="1"/>
        <charset val="162"/>
      </rPr>
      <t>YY:</t>
    </r>
    <r>
      <rPr>
        <sz val="7"/>
        <color indexed="8"/>
        <rFont val="Times New Roman"/>
        <family val="1"/>
        <charset val="162"/>
      </rPr>
      <t xml:space="preserve"> Yüz Yüze Eğitim,   </t>
    </r>
    <r>
      <rPr>
        <b/>
        <sz val="7"/>
        <color indexed="8"/>
        <rFont val="Times New Roman"/>
        <family val="1"/>
        <charset val="162"/>
      </rPr>
      <t>UE:</t>
    </r>
    <r>
      <rPr>
        <sz val="7"/>
        <color indexed="8"/>
        <rFont val="Times New Roman"/>
        <family val="1"/>
        <charset val="162"/>
      </rPr>
      <t xml:space="preserve"> Uzaktan Eğitim</t>
    </r>
  </si>
  <si>
    <t>İnşaat Bölümü / İnşaat Teknolojisi Programı</t>
  </si>
  <si>
    <t>İİNŞ 101</t>
  </si>
  <si>
    <t>Matematik I</t>
  </si>
  <si>
    <t>İİNŞ 102</t>
  </si>
  <si>
    <t>Matematik II</t>
  </si>
  <si>
    <t>İİNŞ 103</t>
  </si>
  <si>
    <t>İİNŞ 104</t>
  </si>
  <si>
    <t>İİNŞ 105</t>
  </si>
  <si>
    <t>İİNŞ 106</t>
  </si>
  <si>
    <t>İİNŞ 107</t>
  </si>
  <si>
    <t>İİNŞ 108</t>
  </si>
  <si>
    <t>İİNŞ 109</t>
  </si>
  <si>
    <t>İİNŞ 110</t>
  </si>
  <si>
    <t>İİNŞ 111</t>
  </si>
  <si>
    <t>İİNŞ 201</t>
  </si>
  <si>
    <t>İİNŞ 202</t>
  </si>
  <si>
    <t>İİNŞ 203</t>
  </si>
  <si>
    <t>Bilgisayar Destekli Çizim I</t>
  </si>
  <si>
    <t>İİNŞ 204</t>
  </si>
  <si>
    <t>Bilgisayar Destekli Çizim II</t>
  </si>
  <si>
    <t>İİNŞ 205</t>
  </si>
  <si>
    <t>Zemin Mekaniği I</t>
  </si>
  <si>
    <t>İİNŞ 206</t>
  </si>
  <si>
    <t>Zemin Mekaniği II</t>
  </si>
  <si>
    <t>İİNŞ 207</t>
  </si>
  <si>
    <t>İİNŞ 208</t>
  </si>
  <si>
    <t>Yapı Onarım ve Güçlendirme</t>
  </si>
  <si>
    <t>İİNŞ 209</t>
  </si>
  <si>
    <t>İİNŞ 210</t>
  </si>
  <si>
    <r>
      <rPr>
        <b/>
        <sz val="7"/>
        <rFont val="Times New Roman"/>
        <family val="1"/>
        <charset val="162"/>
      </rPr>
      <t xml:space="preserve">S: </t>
    </r>
    <r>
      <rPr>
        <sz val="7"/>
        <rFont val="Times New Roman"/>
        <family val="1"/>
        <charset val="162"/>
      </rPr>
      <t xml:space="preserve">Seçmeli Ders,  </t>
    </r>
    <r>
      <rPr>
        <b/>
        <sz val="7"/>
        <rFont val="Times New Roman"/>
        <family val="1"/>
        <charset val="162"/>
      </rPr>
      <t xml:space="preserve"> Z: </t>
    </r>
    <r>
      <rPr>
        <sz val="7"/>
        <rFont val="Times New Roman"/>
        <family val="1"/>
        <charset val="162"/>
      </rPr>
      <t xml:space="preserve">Zorunlu Ders,   </t>
    </r>
    <r>
      <rPr>
        <b/>
        <sz val="7"/>
        <rFont val="Times New Roman"/>
        <family val="1"/>
        <charset val="162"/>
      </rPr>
      <t xml:space="preserve">T: </t>
    </r>
    <r>
      <rPr>
        <sz val="7"/>
        <rFont val="Times New Roman"/>
        <family val="1"/>
        <charset val="162"/>
      </rPr>
      <t xml:space="preserve">Teorik,   </t>
    </r>
    <r>
      <rPr>
        <b/>
        <sz val="7"/>
        <rFont val="Times New Roman"/>
        <family val="1"/>
        <charset val="162"/>
      </rPr>
      <t xml:space="preserve">U: </t>
    </r>
    <r>
      <rPr>
        <sz val="7"/>
        <rFont val="Times New Roman"/>
        <family val="1"/>
        <charset val="162"/>
      </rPr>
      <t xml:space="preserve">Uygulama,   </t>
    </r>
    <r>
      <rPr>
        <b/>
        <sz val="7"/>
        <rFont val="Times New Roman"/>
        <family val="1"/>
        <charset val="162"/>
      </rPr>
      <t>K:</t>
    </r>
    <r>
      <rPr>
        <sz val="7"/>
        <rFont val="Times New Roman"/>
        <family val="1"/>
        <charset val="162"/>
      </rPr>
      <t xml:space="preserve"> Kredi,   </t>
    </r>
    <r>
      <rPr>
        <b/>
        <sz val="7"/>
        <rFont val="Times New Roman"/>
        <family val="1"/>
        <charset val="162"/>
      </rPr>
      <t>AKTS:</t>
    </r>
    <r>
      <rPr>
        <sz val="7"/>
        <rFont val="Times New Roman"/>
        <family val="1"/>
        <charset val="162"/>
      </rPr>
      <t xml:space="preserve"> Avrupa Kredi Transfer Sistemi,   </t>
    </r>
    <r>
      <rPr>
        <b/>
        <sz val="7"/>
        <rFont val="Times New Roman"/>
        <family val="1"/>
        <charset val="162"/>
      </rPr>
      <t>YY:</t>
    </r>
    <r>
      <rPr>
        <sz val="7"/>
        <rFont val="Times New Roman"/>
        <family val="1"/>
        <charset val="162"/>
      </rPr>
      <t xml:space="preserve"> Yüz Yüze Eğitim,   </t>
    </r>
    <r>
      <rPr>
        <b/>
        <sz val="7"/>
        <rFont val="Times New Roman"/>
        <family val="1"/>
        <charset val="162"/>
      </rPr>
      <t>UE:</t>
    </r>
    <r>
      <rPr>
        <sz val="7"/>
        <rFont val="Times New Roman"/>
        <family val="1"/>
        <charset val="162"/>
      </rPr>
      <t xml:space="preserve"> Uzaktan Eğitim</t>
    </r>
  </si>
  <si>
    <r>
      <rPr>
        <b/>
        <sz val="7"/>
        <rFont val="Times New Roman"/>
        <family val="1"/>
        <charset val="162"/>
      </rPr>
      <t xml:space="preserve">S: </t>
    </r>
    <r>
      <rPr>
        <sz val="7"/>
        <rFont val="Times New Roman"/>
        <family val="1"/>
        <charset val="162"/>
      </rPr>
      <t xml:space="preserve">Seçmeli Ders,  </t>
    </r>
    <r>
      <rPr>
        <b/>
        <sz val="7"/>
        <rFont val="Times New Roman"/>
        <family val="1"/>
        <charset val="162"/>
      </rPr>
      <t xml:space="preserve"> Z: </t>
    </r>
    <r>
      <rPr>
        <sz val="7"/>
        <rFont val="Times New Roman"/>
        <family val="1"/>
        <charset val="162"/>
      </rPr>
      <t xml:space="preserve">Zorunlu Ders,   </t>
    </r>
    <r>
      <rPr>
        <b/>
        <sz val="7"/>
        <rFont val="Times New Roman"/>
        <family val="1"/>
        <charset val="162"/>
      </rPr>
      <t xml:space="preserve">T: </t>
    </r>
    <r>
      <rPr>
        <sz val="7"/>
        <rFont val="Times New Roman"/>
        <family val="1"/>
        <charset val="162"/>
      </rPr>
      <t xml:space="preserve">Teorik,  </t>
    </r>
    <r>
      <rPr>
        <b/>
        <sz val="7"/>
        <rFont val="Times New Roman"/>
        <family val="1"/>
        <charset val="162"/>
      </rPr>
      <t xml:space="preserve"> U: </t>
    </r>
    <r>
      <rPr>
        <sz val="7"/>
        <rFont val="Times New Roman"/>
        <family val="1"/>
        <charset val="162"/>
      </rPr>
      <t xml:space="preserve">Uygulama,   </t>
    </r>
    <r>
      <rPr>
        <b/>
        <sz val="7"/>
        <rFont val="Times New Roman"/>
        <family val="1"/>
        <charset val="162"/>
      </rPr>
      <t>K:</t>
    </r>
    <r>
      <rPr>
        <sz val="7"/>
        <rFont val="Times New Roman"/>
        <family val="1"/>
        <charset val="162"/>
      </rPr>
      <t xml:space="preserve"> Kredi,   </t>
    </r>
    <r>
      <rPr>
        <b/>
        <sz val="7"/>
        <rFont val="Times New Roman"/>
        <family val="1"/>
        <charset val="162"/>
      </rPr>
      <t>AKTS:</t>
    </r>
    <r>
      <rPr>
        <sz val="7"/>
        <rFont val="Times New Roman"/>
        <family val="1"/>
        <charset val="162"/>
      </rPr>
      <t xml:space="preserve"> Avrupa Kredi Transfer Sistemi,   </t>
    </r>
    <r>
      <rPr>
        <b/>
        <sz val="7"/>
        <rFont val="Times New Roman"/>
        <family val="1"/>
        <charset val="162"/>
      </rPr>
      <t>YY:</t>
    </r>
    <r>
      <rPr>
        <sz val="7"/>
        <rFont val="Times New Roman"/>
        <family val="1"/>
        <charset val="162"/>
      </rPr>
      <t xml:space="preserve"> Yüz Yüze Eğitim,   </t>
    </r>
    <r>
      <rPr>
        <b/>
        <sz val="7"/>
        <rFont val="Times New Roman"/>
        <family val="1"/>
        <charset val="162"/>
      </rPr>
      <t>UE:</t>
    </r>
    <r>
      <rPr>
        <sz val="7"/>
        <rFont val="Times New Roman"/>
        <family val="1"/>
        <charset val="162"/>
      </rPr>
      <t xml:space="preserve"> Uzaktan Eğitim</t>
    </r>
  </si>
  <si>
    <t>Tüm Bölüm ve Programlar İçin Ortak</t>
  </si>
  <si>
    <t>Seçmeli Ders Havuzu</t>
  </si>
  <si>
    <t>SEÇMELİ DERSLER</t>
  </si>
  <si>
    <t>İSDH 001</t>
  </si>
  <si>
    <t>İSDH 002</t>
  </si>
  <si>
    <t>İSDH 003</t>
  </si>
  <si>
    <t>İSDH 004</t>
  </si>
  <si>
    <t>İSDH 005</t>
  </si>
  <si>
    <t>İSDH 006</t>
  </si>
  <si>
    <t>İSDH 007</t>
  </si>
  <si>
    <t>Bilimsel Araştırma Yöntemleri</t>
  </si>
  <si>
    <t>İSDH 008</t>
  </si>
  <si>
    <t>Proje Yönetimi</t>
  </si>
  <si>
    <t>İSDH 009</t>
  </si>
  <si>
    <t>Yapay Zeka</t>
  </si>
  <si>
    <t>İSDH 010</t>
  </si>
  <si>
    <t>İleri Ofis Programları</t>
  </si>
  <si>
    <t>İSDH 011</t>
  </si>
  <si>
    <t>İktisat Tarihi</t>
  </si>
  <si>
    <t>İSDH 012</t>
  </si>
  <si>
    <t>İSDH 013</t>
  </si>
  <si>
    <t>İSDH 014</t>
  </si>
  <si>
    <t>Türkiye Ekonomi</t>
  </si>
  <si>
    <t>İSDH 015</t>
  </si>
  <si>
    <t>Mikro Ekonomi</t>
  </si>
  <si>
    <t>İSDH 016</t>
  </si>
  <si>
    <t>Makro Ekonomi</t>
  </si>
  <si>
    <t>İSDH 017</t>
  </si>
  <si>
    <t>Para Politikası</t>
  </si>
  <si>
    <t>İSDH 018</t>
  </si>
  <si>
    <t>İSDH 019</t>
  </si>
  <si>
    <t>İşletme Ekonomisi</t>
  </si>
  <si>
    <t>İSDH 020</t>
  </si>
  <si>
    <t>Matematiksel Ekonomi</t>
  </si>
  <si>
    <t>İSDH 021</t>
  </si>
  <si>
    <t>Beslenme Ekolojisi</t>
  </si>
  <si>
    <t>İSDH 022</t>
  </si>
  <si>
    <t>Özel Gruplarda Beslenme</t>
  </si>
  <si>
    <t>İSDH 023</t>
  </si>
  <si>
    <t>Sağlıklı Besin Seçimi</t>
  </si>
  <si>
    <t>İSDH 024</t>
  </si>
  <si>
    <t>Beslenme Davranışı Bozuklukları</t>
  </si>
  <si>
    <t>İSDH 025</t>
  </si>
  <si>
    <t>Klavye Teknikleri</t>
  </si>
  <si>
    <t>İSDH 026</t>
  </si>
  <si>
    <t>İSDH 027</t>
  </si>
  <si>
    <t>Büro Yönetimi ve İletişim Teknikleri</t>
  </si>
  <si>
    <t>İSDH 028</t>
  </si>
  <si>
    <t>İSDH 029</t>
  </si>
  <si>
    <t>İSDH 030</t>
  </si>
  <si>
    <t>İSDH 031</t>
  </si>
  <si>
    <t>İSDH 032</t>
  </si>
  <si>
    <t>İSDH 033</t>
  </si>
  <si>
    <t>İSDH 034</t>
  </si>
  <si>
    <t>İSDH 035</t>
  </si>
  <si>
    <t>İSDH 036</t>
  </si>
  <si>
    <t>İSDH 037</t>
  </si>
  <si>
    <t>İSDH 038</t>
  </si>
  <si>
    <t>Acil Durum ve Afet Yönetimi</t>
  </si>
  <si>
    <t>İSDH 039</t>
  </si>
  <si>
    <t>İSDH 040</t>
  </si>
  <si>
    <t>İSDH 041</t>
  </si>
  <si>
    <t>İSDH 042</t>
  </si>
  <si>
    <t>Pazarlama Yönetimi</t>
  </si>
  <si>
    <t>İSDH 043</t>
  </si>
  <si>
    <t>İSDH 044</t>
  </si>
  <si>
    <t>İSDH 045</t>
  </si>
  <si>
    <t>İSDH 046</t>
  </si>
  <si>
    <t>İSDH 047</t>
  </si>
  <si>
    <t>İSDH 048</t>
  </si>
  <si>
    <t>İSDH 049</t>
  </si>
  <si>
    <t>İSDH 050</t>
  </si>
  <si>
    <t>Hidrolik</t>
  </si>
  <si>
    <t>İSDH 051</t>
  </si>
  <si>
    <t>Hidroloji</t>
  </si>
  <si>
    <t>İSDH 052</t>
  </si>
  <si>
    <t>İSDH 053</t>
  </si>
  <si>
    <t>Biyoistatistik</t>
  </si>
  <si>
    <t>İSDH 054</t>
  </si>
  <si>
    <t>Akıllı Ev Sistemleri</t>
  </si>
  <si>
    <t>İSDH 055</t>
  </si>
  <si>
    <t>Enfeksiyon Hastalıklarına Giriş</t>
  </si>
  <si>
    <t>İSDH 056</t>
  </si>
  <si>
    <t>Enfeksiyon Hastalıkları ve Koruma</t>
  </si>
  <si>
    <t>İSDH 057</t>
  </si>
  <si>
    <t>Karma Yem Teknolojisi</t>
  </si>
  <si>
    <t>İSDH 058</t>
  </si>
  <si>
    <t>Kuluçkahane Üretim Teknolojisi</t>
  </si>
  <si>
    <t>İSDH 059</t>
  </si>
  <si>
    <t>At Yetiştiriciliği</t>
  </si>
  <si>
    <t>İSDH 060</t>
  </si>
  <si>
    <t>Arıcılık</t>
  </si>
  <si>
    <t>İSDH 061</t>
  </si>
  <si>
    <t>İSDH 062</t>
  </si>
  <si>
    <t>İSDH 063</t>
  </si>
  <si>
    <t>İSDH 064</t>
  </si>
  <si>
    <t>İSDH 065</t>
  </si>
  <si>
    <t>İSDH 066</t>
  </si>
  <si>
    <t>İSDH 067</t>
  </si>
  <si>
    <t>İSDH 068</t>
  </si>
  <si>
    <t>İSDH 069</t>
  </si>
  <si>
    <t>İSDH 070</t>
  </si>
  <si>
    <t>İSDH 071</t>
  </si>
  <si>
    <t>İSDH 072</t>
  </si>
  <si>
    <t>İSDH 073</t>
  </si>
  <si>
    <t>İSDH 074</t>
  </si>
  <si>
    <t>İSDH 075</t>
  </si>
  <si>
    <t>İSDH 076</t>
  </si>
  <si>
    <t>İSDH 077</t>
  </si>
  <si>
    <t>İSDH 078</t>
  </si>
  <si>
    <t>İSDH 079</t>
  </si>
  <si>
    <t>İSDH 080</t>
  </si>
  <si>
    <t>İSDH 081</t>
  </si>
  <si>
    <t>İSDH 082</t>
  </si>
  <si>
    <t>İSDH 083</t>
  </si>
  <si>
    <t>İSDH 084</t>
  </si>
  <si>
    <t>İSDH 085</t>
  </si>
  <si>
    <t>İSDH 086</t>
  </si>
  <si>
    <t>İSDH 087</t>
  </si>
  <si>
    <t>İSDH 088</t>
  </si>
  <si>
    <t>İSDH 089</t>
  </si>
  <si>
    <t>İSDH 090</t>
  </si>
  <si>
    <t>İSDH 091</t>
  </si>
  <si>
    <t>İSDH 092</t>
  </si>
  <si>
    <t>İSDH 093</t>
  </si>
  <si>
    <t>İSDH 094</t>
  </si>
  <si>
    <t>İSDH 095</t>
  </si>
  <si>
    <t>İSDH 096</t>
  </si>
  <si>
    <t>İSDH 097</t>
  </si>
  <si>
    <t>İSDH 098</t>
  </si>
  <si>
    <t>İSDH 099</t>
  </si>
  <si>
    <t>İSDH 0100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</si>
</sst>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charset val="162"/>
      <scheme val="minor"/>
    </font>
    <font>
      <sz val="8"/>
      <name val="Times New Roman"/>
      <family val="1"/>
      <charset val="162"/>
    </font>
    <font>
      <b/>
      <sz val="8"/>
      <name val="Times New Roman"/>
      <family val="1"/>
      <charset val="162"/>
    </font>
    <font>
      <sz val="11"/>
      <name val="Calibri"/>
      <family val="2"/>
      <charset val="162"/>
      <scheme val="minor"/>
    </font>
    <font>
      <sz val="9"/>
      <name val="Times New Roman"/>
      <family val="1"/>
      <charset val="162"/>
    </font>
    <font>
      <b/>
      <sz val="8"/>
      <color indexed="8"/>
      <name val="Times New Roman"/>
      <family val="1"/>
      <charset val="162"/>
    </font>
    <font>
      <sz val="8"/>
      <color indexed="8"/>
      <name val="Times New Roman"/>
      <family val="1"/>
      <charset val="162"/>
    </font>
    <font>
      <sz val="8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color indexed="8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2"/>
      <color indexed="8"/>
      <name val="Times New Roman"/>
      <family val="1"/>
      <charset val="162"/>
    </font>
    <font>
      <b/>
      <i/>
      <sz val="8"/>
      <name val="Times New Roman"/>
      <family val="1"/>
      <charset val="162"/>
    </font>
    <font>
      <i/>
      <sz val="8"/>
      <color indexed="8"/>
      <name val="Times New Roman"/>
      <family val="1"/>
      <charset val="162"/>
    </font>
    <font>
      <i/>
      <sz val="8"/>
      <name val="Times New Roman"/>
      <family val="1"/>
      <charset val="162"/>
    </font>
    <font>
      <sz val="7"/>
      <color indexed="8"/>
      <name val="Times New Roman"/>
      <family val="1"/>
      <charset val="162"/>
    </font>
    <font>
      <b/>
      <sz val="7"/>
      <color indexed="8"/>
      <name val="Times New Roman"/>
      <family val="1"/>
      <charset val="162"/>
    </font>
    <font>
      <b/>
      <sz val="12"/>
      <name val="Times New Roman"/>
      <family val="1"/>
      <charset val="162"/>
    </font>
    <font>
      <sz val="10"/>
      <name val="Times New Roman"/>
      <family val="1"/>
      <charset val="162"/>
    </font>
    <font>
      <sz val="12"/>
      <name val="Times New Roman"/>
      <family val="1"/>
      <charset val="162"/>
    </font>
    <font>
      <b/>
      <sz val="10"/>
      <name val="Times New Roman"/>
      <family val="1"/>
      <charset val="162"/>
    </font>
    <font>
      <sz val="7"/>
      <name val="Times New Roman"/>
      <family val="1"/>
      <charset val="162"/>
    </font>
    <font>
      <b/>
      <sz val="7"/>
      <name val="Times New Roman"/>
      <family val="1"/>
      <charset val="162"/>
    </font>
    <font>
      <b/>
      <sz val="9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4"/>
      <name val="Times New Roman"/>
      <family val="1"/>
      <charset val="162"/>
    </font>
    <font>
      <sz val="14"/>
      <name val="Calibri"/>
      <family val="2"/>
      <charset val="162"/>
      <scheme val="minor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9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/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2" fillId="0" borderId="22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2" fillId="0" borderId="24" xfId="0" applyFont="1" applyFill="1" applyBorder="1" applyAlignment="1">
      <alignment horizontal="center" vertical="center" shrinkToFit="1"/>
    </xf>
    <xf numFmtId="0" fontId="2" fillId="0" borderId="25" xfId="0" applyFont="1" applyFill="1" applyBorder="1" applyAlignment="1">
      <alignment horizontal="center" vertical="center" shrinkToFit="1"/>
    </xf>
    <xf numFmtId="0" fontId="8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2" fillId="0" borderId="22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4" fillId="0" borderId="2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center" vertical="center"/>
    </xf>
    <xf numFmtId="0" fontId="14" fillId="0" borderId="24" xfId="0" applyFont="1" applyFill="1" applyBorder="1" applyAlignment="1">
      <alignment vertical="center"/>
    </xf>
    <xf numFmtId="0" fontId="14" fillId="0" borderId="24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2" fillId="0" borderId="21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21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5" fillId="0" borderId="21" xfId="0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vertical="center" shrinkToFit="1"/>
    </xf>
    <xf numFmtId="0" fontId="15" fillId="0" borderId="1" xfId="0" applyFont="1" applyFill="1" applyBorder="1" applyAlignment="1">
      <alignment horizontal="center" vertical="center" shrinkToFit="1"/>
    </xf>
    <xf numFmtId="0" fontId="15" fillId="0" borderId="22" xfId="0" applyFont="1" applyFill="1" applyBorder="1" applyAlignment="1">
      <alignment horizontal="center" vertical="center" shrinkToFit="1"/>
    </xf>
    <xf numFmtId="0" fontId="15" fillId="0" borderId="23" xfId="0" applyFont="1" applyFill="1" applyBorder="1" applyAlignment="1">
      <alignment horizontal="center" vertical="center" shrinkToFit="1"/>
    </xf>
    <xf numFmtId="0" fontId="15" fillId="0" borderId="24" xfId="0" applyFont="1" applyFill="1" applyBorder="1" applyAlignment="1">
      <alignment vertical="center" shrinkToFit="1"/>
    </xf>
    <xf numFmtId="0" fontId="15" fillId="0" borderId="24" xfId="0" applyFont="1" applyFill="1" applyBorder="1" applyAlignment="1">
      <alignment horizontal="center" vertical="center" shrinkToFit="1"/>
    </xf>
    <xf numFmtId="0" fontId="15" fillId="0" borderId="25" xfId="0" applyFont="1" applyFill="1" applyBorder="1" applyAlignment="1">
      <alignment horizontal="center" vertical="center" shrinkToFit="1"/>
    </xf>
    <xf numFmtId="0" fontId="20" fillId="0" borderId="0" xfId="0" applyFont="1" applyFill="1" applyAlignment="1">
      <alignment vertical="center" shrinkToFit="1"/>
    </xf>
    <xf numFmtId="0" fontId="2" fillId="0" borderId="2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vertical="center" shrinkToFit="1"/>
    </xf>
    <xf numFmtId="0" fontId="1" fillId="0" borderId="0" xfId="0" applyFont="1" applyFill="1" applyAlignment="1">
      <alignment vertical="center" shrinkToFit="1"/>
    </xf>
    <xf numFmtId="0" fontId="1" fillId="0" borderId="21" xfId="0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vertical="center" shrinkToFit="1"/>
    </xf>
    <xf numFmtId="0" fontId="1" fillId="0" borderId="22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vertical="center" shrinkToFit="1"/>
    </xf>
    <xf numFmtId="0" fontId="8" fillId="0" borderId="0" xfId="0" applyFont="1" applyFill="1" applyAlignment="1">
      <alignment vertical="center" wrapText="1"/>
    </xf>
    <xf numFmtId="0" fontId="3" fillId="0" borderId="0" xfId="0" applyFont="1" applyFill="1"/>
    <xf numFmtId="0" fontId="27" fillId="0" borderId="0" xfId="0" applyFont="1" applyFill="1"/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/>
    <xf numFmtId="0" fontId="1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/>
    <xf numFmtId="0" fontId="4" fillId="0" borderId="0" xfId="0" applyFont="1" applyFill="1"/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2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vertical="center"/>
    </xf>
    <xf numFmtId="0" fontId="28" fillId="0" borderId="0" xfId="0" applyFont="1" applyFill="1"/>
    <xf numFmtId="0" fontId="1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/>
    </xf>
    <xf numFmtId="0" fontId="2" fillId="0" borderId="1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left" vertical="center" indent="5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6" fillId="0" borderId="0" xfId="0" applyFont="1" applyFill="1" applyAlignment="1">
      <alignment horizontal="center" vertical="center" wrapText="1"/>
    </xf>
    <xf numFmtId="0" fontId="26" fillId="0" borderId="0" xfId="0" applyFont="1" applyFill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 shrinkToFit="1"/>
    </xf>
    <xf numFmtId="0" fontId="19" fillId="0" borderId="14" xfId="0" applyFont="1" applyFill="1" applyBorder="1" applyAlignment="1">
      <alignment horizontal="center" vertical="center" shrinkToFit="1"/>
    </xf>
    <xf numFmtId="0" fontId="19" fillId="0" borderId="15" xfId="0" applyFont="1" applyFill="1" applyBorder="1" applyAlignment="1">
      <alignment horizontal="center" vertical="center" shrinkToFit="1"/>
    </xf>
    <xf numFmtId="0" fontId="20" fillId="0" borderId="0" xfId="0" applyFont="1" applyFill="1" applyAlignment="1">
      <alignment horizontal="center" vertical="center" shrinkToFit="1"/>
    </xf>
    <xf numFmtId="0" fontId="18" fillId="0" borderId="16" xfId="0" applyFont="1" applyFill="1" applyBorder="1" applyAlignment="1">
      <alignment horizontal="center" vertical="center" shrinkToFit="1"/>
    </xf>
    <xf numFmtId="0" fontId="18" fillId="0" borderId="17" xfId="0" applyFont="1" applyFill="1" applyBorder="1" applyAlignment="1">
      <alignment horizontal="center" vertical="center" shrinkToFit="1"/>
    </xf>
    <xf numFmtId="0" fontId="18" fillId="0" borderId="18" xfId="0" applyFont="1" applyFill="1" applyBorder="1" applyAlignment="1">
      <alignment horizontal="center" vertical="center" shrinkToFit="1"/>
    </xf>
    <xf numFmtId="0" fontId="18" fillId="0" borderId="19" xfId="0" applyFont="1" applyFill="1" applyBorder="1" applyAlignment="1">
      <alignment horizontal="center" vertical="center" shrinkToFit="1"/>
    </xf>
    <xf numFmtId="0" fontId="18" fillId="0" borderId="5" xfId="0" applyFont="1" applyFill="1" applyBorder="1" applyAlignment="1">
      <alignment horizontal="center" vertical="center" shrinkToFit="1"/>
    </xf>
    <xf numFmtId="0" fontId="18" fillId="0" borderId="20" xfId="0" applyFont="1" applyFill="1" applyBorder="1" applyAlignment="1">
      <alignment horizontal="center" vertical="center" shrinkToFit="1"/>
    </xf>
    <xf numFmtId="0" fontId="24" fillId="0" borderId="0" xfId="0" applyFont="1" applyFill="1" applyBorder="1" applyAlignment="1">
      <alignment horizontal="center" vertical="center" shrinkToFit="1"/>
    </xf>
    <xf numFmtId="0" fontId="24" fillId="0" borderId="14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21" xfId="0" applyFont="1" applyFill="1" applyBorder="1" applyAlignment="1">
      <alignment horizontal="right" vertical="center" shrinkToFit="1"/>
    </xf>
    <xf numFmtId="0" fontId="2" fillId="0" borderId="1" xfId="0" applyFont="1" applyFill="1" applyBorder="1" applyAlignment="1">
      <alignment horizontal="right" vertical="center" shrinkToFit="1"/>
    </xf>
    <xf numFmtId="0" fontId="18" fillId="0" borderId="8" xfId="0" applyFont="1" applyFill="1" applyBorder="1" applyAlignment="1">
      <alignment horizontal="center" vertical="center" shrinkToFit="1"/>
    </xf>
    <xf numFmtId="0" fontId="18" fillId="0" borderId="9" xfId="0" applyFont="1" applyFill="1" applyBorder="1" applyAlignment="1">
      <alignment horizontal="center" vertical="center" shrinkToFit="1"/>
    </xf>
    <xf numFmtId="0" fontId="18" fillId="0" borderId="10" xfId="0" applyFont="1" applyFill="1" applyBorder="1" applyAlignment="1">
      <alignment horizontal="center" vertical="center" shrinkToFit="1"/>
    </xf>
    <xf numFmtId="0" fontId="18" fillId="0" borderId="11" xfId="0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horizontal="center" vertical="center" shrinkToFit="1"/>
    </xf>
    <xf numFmtId="0" fontId="18" fillId="0" borderId="12" xfId="0" applyFont="1" applyFill="1" applyBorder="1" applyAlignment="1">
      <alignment horizontal="center" vertical="center" shrinkToFit="1"/>
    </xf>
    <xf numFmtId="0" fontId="2" fillId="0" borderId="21" xfId="0" applyFont="1" applyFill="1" applyBorder="1" applyAlignment="1">
      <alignment horizontal="center" vertical="center" shrinkToFit="1"/>
    </xf>
    <xf numFmtId="0" fontId="2" fillId="0" borderId="22" xfId="0" applyFont="1" applyFill="1" applyBorder="1" applyAlignment="1">
      <alignment horizontal="center" vertical="center" shrinkToFit="1"/>
    </xf>
    <xf numFmtId="0" fontId="13" fillId="0" borderId="21" xfId="0" applyFont="1" applyFill="1" applyBorder="1" applyAlignment="1">
      <alignment horizontal="left" vertical="center" shrinkToFit="1"/>
    </xf>
    <xf numFmtId="0" fontId="13" fillId="0" borderId="1" xfId="0" applyFont="1" applyFill="1" applyBorder="1" applyAlignment="1">
      <alignment horizontal="left" vertical="center" shrinkToFit="1"/>
    </xf>
    <xf numFmtId="0" fontId="13" fillId="0" borderId="22" xfId="0" applyFont="1" applyFill="1" applyBorder="1" applyAlignment="1">
      <alignment horizontal="left" vertical="center" shrinkToFit="1"/>
    </xf>
    <xf numFmtId="0" fontId="2" fillId="0" borderId="26" xfId="0" applyFont="1" applyFill="1" applyBorder="1" applyAlignment="1">
      <alignment horizontal="center" vertical="center" shrinkToFit="1"/>
    </xf>
    <xf numFmtId="0" fontId="2" fillId="0" borderId="27" xfId="0" applyFont="1" applyFill="1" applyBorder="1" applyAlignment="1">
      <alignment horizontal="center" vertical="center" shrinkToFit="1"/>
    </xf>
    <xf numFmtId="0" fontId="2" fillId="0" borderId="28" xfId="0" applyFont="1" applyFill="1" applyBorder="1" applyAlignment="1">
      <alignment horizontal="center" vertical="center" shrinkToFit="1"/>
    </xf>
    <xf numFmtId="0" fontId="18" fillId="0" borderId="29" xfId="0" applyFont="1" applyFill="1" applyBorder="1" applyAlignment="1">
      <alignment horizontal="center" vertical="center" shrinkToFit="1"/>
    </xf>
    <xf numFmtId="0" fontId="18" fillId="0" borderId="30" xfId="0" applyFont="1" applyFill="1" applyBorder="1" applyAlignment="1">
      <alignment horizontal="center" vertical="center" shrinkToFit="1"/>
    </xf>
    <xf numFmtId="0" fontId="18" fillId="0" borderId="31" xfId="0" applyFont="1" applyFill="1" applyBorder="1" applyAlignment="1">
      <alignment horizontal="center" vertical="center" shrinkToFit="1"/>
    </xf>
    <xf numFmtId="0" fontId="22" fillId="0" borderId="26" xfId="0" applyFont="1" applyFill="1" applyBorder="1" applyAlignment="1">
      <alignment horizontal="center" vertical="center" shrinkToFit="1"/>
    </xf>
    <xf numFmtId="0" fontId="22" fillId="0" borderId="27" xfId="0" applyFont="1" applyFill="1" applyBorder="1" applyAlignment="1">
      <alignment horizontal="center" vertical="center" shrinkToFit="1"/>
    </xf>
    <xf numFmtId="0" fontId="22" fillId="0" borderId="28" xfId="0" applyFont="1" applyFill="1" applyBorder="1" applyAlignment="1">
      <alignment horizontal="center" vertical="center" shrinkToFit="1"/>
    </xf>
    <xf numFmtId="0" fontId="2" fillId="0" borderId="23" xfId="0" applyFont="1" applyFill="1" applyBorder="1" applyAlignment="1">
      <alignment horizontal="right" vertical="center" shrinkToFit="1"/>
    </xf>
    <xf numFmtId="0" fontId="2" fillId="0" borderId="24" xfId="0" applyFont="1" applyFill="1" applyBorder="1" applyAlignment="1">
      <alignment horizontal="right" vertical="center" shrinkToFit="1"/>
    </xf>
    <xf numFmtId="0" fontId="2" fillId="0" borderId="24" xfId="0" applyFont="1" applyFill="1" applyBorder="1" applyAlignment="1">
      <alignment horizontal="center" vertical="center" shrinkToFit="1"/>
    </xf>
    <xf numFmtId="0" fontId="1" fillId="0" borderId="13" xfId="0" applyFont="1" applyFill="1" applyBorder="1" applyAlignment="1">
      <alignment horizontal="center" vertical="center" shrinkToFit="1"/>
    </xf>
    <xf numFmtId="0" fontId="1" fillId="0" borderId="14" xfId="0" applyFont="1" applyFill="1" applyBorder="1" applyAlignment="1">
      <alignment horizontal="center" vertical="center" shrinkToFit="1"/>
    </xf>
    <xf numFmtId="0" fontId="1" fillId="0" borderId="15" xfId="0" applyFont="1" applyFill="1" applyBorder="1" applyAlignment="1">
      <alignment horizontal="center" vertical="center" shrinkToFit="1"/>
    </xf>
    <xf numFmtId="0" fontId="19" fillId="0" borderId="13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8" fillId="0" borderId="16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right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22" xfId="0" applyFont="1" applyFill="1" applyBorder="1" applyAlignment="1">
      <alignment horizontal="left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18" fillId="0" borderId="29" xfId="0" applyFont="1" applyFill="1" applyBorder="1" applyAlignment="1">
      <alignment horizontal="center" vertical="center"/>
    </xf>
    <xf numFmtId="0" fontId="18" fillId="0" borderId="30" xfId="0" applyFont="1" applyFill="1" applyBorder="1" applyAlignment="1">
      <alignment horizontal="center" vertical="center"/>
    </xf>
    <xf numFmtId="0" fontId="18" fillId="0" borderId="3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22" fillId="0" borderId="26" xfId="0" applyFont="1" applyFill="1" applyBorder="1" applyAlignment="1">
      <alignment horizontal="center" vertical="center" wrapText="1"/>
    </xf>
    <xf numFmtId="0" fontId="22" fillId="0" borderId="27" xfId="0" applyFont="1" applyFill="1" applyBorder="1" applyAlignment="1">
      <alignment horizontal="center" vertical="center" wrapText="1"/>
    </xf>
    <xf numFmtId="0" fontId="22" fillId="0" borderId="28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right" vertical="center"/>
    </xf>
    <xf numFmtId="0" fontId="2" fillId="0" borderId="24" xfId="0" applyFont="1" applyFill="1" applyBorder="1" applyAlignment="1">
      <alignment horizontal="right" vertical="center"/>
    </xf>
    <xf numFmtId="0" fontId="2" fillId="0" borderId="24" xfId="0" applyFont="1" applyFill="1" applyBorder="1" applyAlignment="1">
      <alignment horizontal="center" vertical="center"/>
    </xf>
    <xf numFmtId="0" fontId="25" fillId="3" borderId="13" xfId="0" applyFont="1" applyFill="1" applyBorder="1" applyAlignment="1">
      <alignment horizontal="center" vertical="center"/>
    </xf>
    <xf numFmtId="0" fontId="25" fillId="3" borderId="14" xfId="0" applyFont="1" applyFill="1" applyBorder="1" applyAlignment="1">
      <alignment horizontal="center" vertical="center"/>
    </xf>
    <xf numFmtId="0" fontId="25" fillId="3" borderId="15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 wrapText="1"/>
    </xf>
    <xf numFmtId="0" fontId="16" fillId="0" borderId="27" xfId="0" applyFont="1" applyFill="1" applyBorder="1" applyAlignment="1">
      <alignment horizontal="center" vertical="center"/>
    </xf>
    <xf numFmtId="0" fontId="16" fillId="0" borderId="28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133350</xdr:colOff>
      <xdr:row>52</xdr:row>
      <xdr:rowOff>182880</xdr:rowOff>
    </xdr:from>
    <xdr:to>
      <xdr:col>6</xdr:col>
      <xdr:colOff>28575</xdr:colOff>
      <xdr:row>52</xdr:row>
      <xdr:rowOff>184785</xdr:rowOff>
    </xdr:to>
    <xdr:cxnSp macro="">
      <xdr:nvCxnSpPr>
        <xdr:cNvPr id="3" name="2 Düz Bağlayıcı">
          <a:extLst>
            <a:ext uri="{FF2B5EF4-FFF2-40B4-BE49-F238E27FC236}">
              <a16:creationId xmlns:a16="http://schemas.microsoft.com/office/drawing/2014/main" xmlns="" id="{8BA77E0F-9501-4C56-9E17-CFB64A2EF715}"/>
            </a:ext>
          </a:extLst>
        </xdr:cNvPr>
        <xdr:cNvCxnSpPr/>
      </xdr:nvCxnSpPr>
      <xdr:spPr>
        <a:xfrm flipV="1">
          <a:off x="2667000" y="9707880"/>
          <a:ext cx="228600" cy="190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133350</xdr:colOff>
      <xdr:row>54</xdr:row>
      <xdr:rowOff>182880</xdr:rowOff>
    </xdr:from>
    <xdr:to>
      <xdr:col>13</xdr:col>
      <xdr:colOff>28575</xdr:colOff>
      <xdr:row>54</xdr:row>
      <xdr:rowOff>184785</xdr:rowOff>
    </xdr:to>
    <xdr:cxnSp macro="">
      <xdr:nvCxnSpPr>
        <xdr:cNvPr id="4" name="3 Düz Bağlayıcı">
          <a:extLst>
            <a:ext uri="{FF2B5EF4-FFF2-40B4-BE49-F238E27FC236}">
              <a16:creationId xmlns:a16="http://schemas.microsoft.com/office/drawing/2014/main" xmlns="" id="{8BA77E0F-9501-4C56-9E17-CFB64A2EF715}"/>
            </a:ext>
          </a:extLst>
        </xdr:cNvPr>
        <xdr:cNvCxnSpPr/>
      </xdr:nvCxnSpPr>
      <xdr:spPr>
        <a:xfrm flipV="1">
          <a:off x="2733675" y="9517380"/>
          <a:ext cx="228600" cy="190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133350</xdr:colOff>
      <xdr:row>54</xdr:row>
      <xdr:rowOff>182880</xdr:rowOff>
    </xdr:from>
    <xdr:to>
      <xdr:col>6</xdr:col>
      <xdr:colOff>28575</xdr:colOff>
      <xdr:row>54</xdr:row>
      <xdr:rowOff>184785</xdr:rowOff>
    </xdr:to>
    <xdr:cxnSp macro="">
      <xdr:nvCxnSpPr>
        <xdr:cNvPr id="5" name="4 Düz Bağlayıcı">
          <a:extLst>
            <a:ext uri="{FF2B5EF4-FFF2-40B4-BE49-F238E27FC236}">
              <a16:creationId xmlns:a16="http://schemas.microsoft.com/office/drawing/2014/main" xmlns="" id="{8BA77E0F-9501-4C56-9E17-CFB64A2EF715}"/>
            </a:ext>
          </a:extLst>
        </xdr:cNvPr>
        <xdr:cNvCxnSpPr/>
      </xdr:nvCxnSpPr>
      <xdr:spPr>
        <a:xfrm flipV="1">
          <a:off x="2847975" y="10088880"/>
          <a:ext cx="228600" cy="190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133350</xdr:colOff>
      <xdr:row>53</xdr:row>
      <xdr:rowOff>182880</xdr:rowOff>
    </xdr:from>
    <xdr:to>
      <xdr:col>6</xdr:col>
      <xdr:colOff>28575</xdr:colOff>
      <xdr:row>53</xdr:row>
      <xdr:rowOff>184785</xdr:rowOff>
    </xdr:to>
    <xdr:cxnSp macro="">
      <xdr:nvCxnSpPr>
        <xdr:cNvPr id="6" name="5 Düz Bağlayıcı">
          <a:extLst>
            <a:ext uri="{FF2B5EF4-FFF2-40B4-BE49-F238E27FC236}">
              <a16:creationId xmlns:a16="http://schemas.microsoft.com/office/drawing/2014/main" xmlns="" id="{8BA77E0F-9501-4C56-9E17-CFB64A2EF715}"/>
            </a:ext>
          </a:extLst>
        </xdr:cNvPr>
        <xdr:cNvCxnSpPr/>
      </xdr:nvCxnSpPr>
      <xdr:spPr>
        <a:xfrm flipV="1">
          <a:off x="2847975" y="10469880"/>
          <a:ext cx="228600" cy="190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133350</xdr:colOff>
      <xdr:row>53</xdr:row>
      <xdr:rowOff>182880</xdr:rowOff>
    </xdr:from>
    <xdr:to>
      <xdr:col>6</xdr:col>
      <xdr:colOff>28575</xdr:colOff>
      <xdr:row>53</xdr:row>
      <xdr:rowOff>184785</xdr:rowOff>
    </xdr:to>
    <xdr:cxnSp macro="">
      <xdr:nvCxnSpPr>
        <xdr:cNvPr id="8" name="2 Düz Bağlayıcı">
          <a:extLst>
            <a:ext uri="{FF2B5EF4-FFF2-40B4-BE49-F238E27FC236}">
              <a16:creationId xmlns="" xmlns:a16="http://schemas.microsoft.com/office/drawing/2014/main" id="{8BA77E0F-9501-4C56-9E17-CFB64A2EF715}"/>
            </a:ext>
          </a:extLst>
        </xdr:cNvPr>
        <xdr:cNvCxnSpPr/>
      </xdr:nvCxnSpPr>
      <xdr:spPr>
        <a:xfrm flipV="1">
          <a:off x="2933700" y="10088880"/>
          <a:ext cx="228600" cy="190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133350</xdr:colOff>
      <xdr:row>54</xdr:row>
      <xdr:rowOff>182880</xdr:rowOff>
    </xdr:from>
    <xdr:to>
      <xdr:col>13</xdr:col>
      <xdr:colOff>28575</xdr:colOff>
      <xdr:row>54</xdr:row>
      <xdr:rowOff>184785</xdr:rowOff>
    </xdr:to>
    <xdr:cxnSp macro="">
      <xdr:nvCxnSpPr>
        <xdr:cNvPr id="9" name="3 Düz Bağlayıcı">
          <a:extLst>
            <a:ext uri="{FF2B5EF4-FFF2-40B4-BE49-F238E27FC236}">
              <a16:creationId xmlns="" xmlns:a16="http://schemas.microsoft.com/office/drawing/2014/main" id="{8BA77E0F-9501-4C56-9E17-CFB64A2EF715}"/>
            </a:ext>
          </a:extLst>
        </xdr:cNvPr>
        <xdr:cNvCxnSpPr/>
      </xdr:nvCxnSpPr>
      <xdr:spPr>
        <a:xfrm flipV="1">
          <a:off x="6438900" y="10279380"/>
          <a:ext cx="209550" cy="190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133350</xdr:colOff>
      <xdr:row>55</xdr:row>
      <xdr:rowOff>182880</xdr:rowOff>
    </xdr:from>
    <xdr:to>
      <xdr:col>6</xdr:col>
      <xdr:colOff>28575</xdr:colOff>
      <xdr:row>55</xdr:row>
      <xdr:rowOff>184785</xdr:rowOff>
    </xdr:to>
    <xdr:cxnSp macro="">
      <xdr:nvCxnSpPr>
        <xdr:cNvPr id="10" name="4 Düz Bağlayıcı">
          <a:extLst>
            <a:ext uri="{FF2B5EF4-FFF2-40B4-BE49-F238E27FC236}">
              <a16:creationId xmlns="" xmlns:a16="http://schemas.microsoft.com/office/drawing/2014/main" id="{8BA77E0F-9501-4C56-9E17-CFB64A2EF715}"/>
            </a:ext>
          </a:extLst>
        </xdr:cNvPr>
        <xdr:cNvCxnSpPr/>
      </xdr:nvCxnSpPr>
      <xdr:spPr>
        <a:xfrm flipV="1">
          <a:off x="2933700" y="10469880"/>
          <a:ext cx="228600" cy="190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133350</xdr:colOff>
      <xdr:row>54</xdr:row>
      <xdr:rowOff>182880</xdr:rowOff>
    </xdr:from>
    <xdr:to>
      <xdr:col>6</xdr:col>
      <xdr:colOff>28575</xdr:colOff>
      <xdr:row>54</xdr:row>
      <xdr:rowOff>184785</xdr:rowOff>
    </xdr:to>
    <xdr:cxnSp macro="">
      <xdr:nvCxnSpPr>
        <xdr:cNvPr id="11" name="5 Düz Bağlayıcı">
          <a:extLst>
            <a:ext uri="{FF2B5EF4-FFF2-40B4-BE49-F238E27FC236}">
              <a16:creationId xmlns="" xmlns:a16="http://schemas.microsoft.com/office/drawing/2014/main" id="{8BA77E0F-9501-4C56-9E17-CFB64A2EF715}"/>
            </a:ext>
          </a:extLst>
        </xdr:cNvPr>
        <xdr:cNvCxnSpPr/>
      </xdr:nvCxnSpPr>
      <xdr:spPr>
        <a:xfrm flipV="1">
          <a:off x="2933700" y="10279380"/>
          <a:ext cx="228600" cy="190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133350</xdr:colOff>
      <xdr:row>55</xdr:row>
      <xdr:rowOff>182880</xdr:rowOff>
    </xdr:from>
    <xdr:to>
      <xdr:col>6</xdr:col>
      <xdr:colOff>28575</xdr:colOff>
      <xdr:row>55</xdr:row>
      <xdr:rowOff>184785</xdr:rowOff>
    </xdr:to>
    <xdr:cxnSp macro="">
      <xdr:nvCxnSpPr>
        <xdr:cNvPr id="12" name="6 Düz Bağlayıcı">
          <a:extLst>
            <a:ext uri="{FF2B5EF4-FFF2-40B4-BE49-F238E27FC236}">
              <a16:creationId xmlns="" xmlns:a16="http://schemas.microsoft.com/office/drawing/2014/main" id="{8BA77E0F-9501-4C56-9E17-CFB64A2EF715}"/>
            </a:ext>
          </a:extLst>
        </xdr:cNvPr>
        <xdr:cNvCxnSpPr/>
      </xdr:nvCxnSpPr>
      <xdr:spPr>
        <a:xfrm flipV="1">
          <a:off x="2933700" y="10469880"/>
          <a:ext cx="228600" cy="190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133350</xdr:colOff>
      <xdr:row>56</xdr:row>
      <xdr:rowOff>182880</xdr:rowOff>
    </xdr:from>
    <xdr:to>
      <xdr:col>6</xdr:col>
      <xdr:colOff>28575</xdr:colOff>
      <xdr:row>56</xdr:row>
      <xdr:rowOff>184785</xdr:rowOff>
    </xdr:to>
    <xdr:cxnSp macro="">
      <xdr:nvCxnSpPr>
        <xdr:cNvPr id="13" name="7 Düz Bağlayıcı">
          <a:extLst>
            <a:ext uri="{FF2B5EF4-FFF2-40B4-BE49-F238E27FC236}">
              <a16:creationId xmlns="" xmlns:a16="http://schemas.microsoft.com/office/drawing/2014/main" id="{8BA77E0F-9501-4C56-9E17-CFB64A2EF715}"/>
            </a:ext>
          </a:extLst>
        </xdr:cNvPr>
        <xdr:cNvCxnSpPr/>
      </xdr:nvCxnSpPr>
      <xdr:spPr>
        <a:xfrm flipV="1">
          <a:off x="2933700" y="10660380"/>
          <a:ext cx="228600" cy="190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133350</xdr:colOff>
      <xdr:row>55</xdr:row>
      <xdr:rowOff>182880</xdr:rowOff>
    </xdr:from>
    <xdr:to>
      <xdr:col>13</xdr:col>
      <xdr:colOff>28575</xdr:colOff>
      <xdr:row>55</xdr:row>
      <xdr:rowOff>184785</xdr:rowOff>
    </xdr:to>
    <xdr:cxnSp macro="">
      <xdr:nvCxnSpPr>
        <xdr:cNvPr id="14" name="8 Düz Bağlayıcı">
          <a:extLst>
            <a:ext uri="{FF2B5EF4-FFF2-40B4-BE49-F238E27FC236}">
              <a16:creationId xmlns="" xmlns:a16="http://schemas.microsoft.com/office/drawing/2014/main" id="{8BA77E0F-9501-4C56-9E17-CFB64A2EF715}"/>
            </a:ext>
          </a:extLst>
        </xdr:cNvPr>
        <xdr:cNvCxnSpPr/>
      </xdr:nvCxnSpPr>
      <xdr:spPr>
        <a:xfrm flipV="1">
          <a:off x="6438900" y="10469880"/>
          <a:ext cx="209550" cy="190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133350</xdr:colOff>
      <xdr:row>50</xdr:row>
      <xdr:rowOff>182880</xdr:rowOff>
    </xdr:from>
    <xdr:to>
      <xdr:col>21</xdr:col>
      <xdr:colOff>28575</xdr:colOff>
      <xdr:row>50</xdr:row>
      <xdr:rowOff>184785</xdr:rowOff>
    </xdr:to>
    <xdr:cxnSp macro="">
      <xdr:nvCxnSpPr>
        <xdr:cNvPr id="15" name="1 Düz Bağlayıcı">
          <a:extLst>
            <a:ext uri="{FF2B5EF4-FFF2-40B4-BE49-F238E27FC236}">
              <a16:creationId xmlns:a16="http://schemas.microsoft.com/office/drawing/2014/main" xmlns="" id="{300FEE4E-1072-468E-AD43-7108C10B9578}"/>
            </a:ext>
          </a:extLst>
        </xdr:cNvPr>
        <xdr:cNvCxnSpPr/>
      </xdr:nvCxnSpPr>
      <xdr:spPr>
        <a:xfrm flipV="1">
          <a:off x="2943225" y="9907905"/>
          <a:ext cx="228600" cy="190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133350</xdr:colOff>
      <xdr:row>49</xdr:row>
      <xdr:rowOff>182880</xdr:rowOff>
    </xdr:from>
    <xdr:to>
      <xdr:col>21</xdr:col>
      <xdr:colOff>28575</xdr:colOff>
      <xdr:row>49</xdr:row>
      <xdr:rowOff>184785</xdr:rowOff>
    </xdr:to>
    <xdr:cxnSp macro="">
      <xdr:nvCxnSpPr>
        <xdr:cNvPr id="16" name="2 Düz Bağlayıcı">
          <a:extLst>
            <a:ext uri="{FF2B5EF4-FFF2-40B4-BE49-F238E27FC236}">
              <a16:creationId xmlns:a16="http://schemas.microsoft.com/office/drawing/2014/main" xmlns="" id="{8BA77E0F-9501-4C56-9E17-CFB64A2EF715}"/>
            </a:ext>
          </a:extLst>
        </xdr:cNvPr>
        <xdr:cNvCxnSpPr/>
      </xdr:nvCxnSpPr>
      <xdr:spPr>
        <a:xfrm flipV="1">
          <a:off x="2943225" y="9717405"/>
          <a:ext cx="228600" cy="190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133350</xdr:colOff>
      <xdr:row>53</xdr:row>
      <xdr:rowOff>182880</xdr:rowOff>
    </xdr:from>
    <xdr:to>
      <xdr:col>6</xdr:col>
      <xdr:colOff>28575</xdr:colOff>
      <xdr:row>53</xdr:row>
      <xdr:rowOff>184785</xdr:rowOff>
    </xdr:to>
    <xdr:cxnSp macro="">
      <xdr:nvCxnSpPr>
        <xdr:cNvPr id="2" name="1 Düz Bağlayıcı">
          <a:extLst>
            <a:ext uri="{FF2B5EF4-FFF2-40B4-BE49-F238E27FC236}">
              <a16:creationId xmlns:a16="http://schemas.microsoft.com/office/drawing/2014/main" xmlns="" id="{8BA77E0F-9501-4C56-9E17-CFB64A2EF715}"/>
            </a:ext>
          </a:extLst>
        </xdr:cNvPr>
        <xdr:cNvCxnSpPr/>
      </xdr:nvCxnSpPr>
      <xdr:spPr>
        <a:xfrm flipV="1">
          <a:off x="2933700" y="10088880"/>
          <a:ext cx="228600" cy="190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133350</xdr:colOff>
      <xdr:row>54</xdr:row>
      <xdr:rowOff>182880</xdr:rowOff>
    </xdr:from>
    <xdr:to>
      <xdr:col>6</xdr:col>
      <xdr:colOff>28575</xdr:colOff>
      <xdr:row>54</xdr:row>
      <xdr:rowOff>184785</xdr:rowOff>
    </xdr:to>
    <xdr:cxnSp macro="">
      <xdr:nvCxnSpPr>
        <xdr:cNvPr id="3" name="1 Düz Bağlayıcı">
          <a:extLst>
            <a:ext uri="{FF2B5EF4-FFF2-40B4-BE49-F238E27FC236}">
              <a16:creationId xmlns="" xmlns:a16="http://schemas.microsoft.com/office/drawing/2014/main" id="{8BA77E0F-9501-4C56-9E17-CFB64A2EF715}"/>
            </a:ext>
          </a:extLst>
        </xdr:cNvPr>
        <xdr:cNvCxnSpPr/>
      </xdr:nvCxnSpPr>
      <xdr:spPr>
        <a:xfrm flipV="1">
          <a:off x="3267075" y="10584180"/>
          <a:ext cx="219075" cy="190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133350</xdr:colOff>
      <xdr:row>55</xdr:row>
      <xdr:rowOff>182880</xdr:rowOff>
    </xdr:from>
    <xdr:to>
      <xdr:col>6</xdr:col>
      <xdr:colOff>28575</xdr:colOff>
      <xdr:row>55</xdr:row>
      <xdr:rowOff>184785</xdr:rowOff>
    </xdr:to>
    <xdr:cxnSp macro="">
      <xdr:nvCxnSpPr>
        <xdr:cNvPr id="4" name="2 Düz Bağlayıcı">
          <a:extLst>
            <a:ext uri="{FF2B5EF4-FFF2-40B4-BE49-F238E27FC236}">
              <a16:creationId xmlns="" xmlns:a16="http://schemas.microsoft.com/office/drawing/2014/main" id="{8BA77E0F-9501-4C56-9E17-CFB64A2EF715}"/>
            </a:ext>
          </a:extLst>
        </xdr:cNvPr>
        <xdr:cNvCxnSpPr/>
      </xdr:nvCxnSpPr>
      <xdr:spPr>
        <a:xfrm flipV="1">
          <a:off x="3267075" y="10774680"/>
          <a:ext cx="219075" cy="190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133350</xdr:colOff>
      <xdr:row>53</xdr:row>
      <xdr:rowOff>182880</xdr:rowOff>
    </xdr:from>
    <xdr:to>
      <xdr:col>6</xdr:col>
      <xdr:colOff>28575</xdr:colOff>
      <xdr:row>53</xdr:row>
      <xdr:rowOff>184785</xdr:rowOff>
    </xdr:to>
    <xdr:cxnSp macro="">
      <xdr:nvCxnSpPr>
        <xdr:cNvPr id="5" name="1 Düz Bağlayıcı">
          <a:extLst>
            <a:ext uri="{FF2B5EF4-FFF2-40B4-BE49-F238E27FC236}">
              <a16:creationId xmlns="" xmlns:a16="http://schemas.microsoft.com/office/drawing/2014/main" id="{8BA77E0F-9501-4C56-9E17-CFB64A2EF715}"/>
            </a:ext>
          </a:extLst>
        </xdr:cNvPr>
        <xdr:cNvCxnSpPr/>
      </xdr:nvCxnSpPr>
      <xdr:spPr>
        <a:xfrm flipV="1">
          <a:off x="12277725" y="11098530"/>
          <a:ext cx="447675" cy="190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133350</xdr:colOff>
      <xdr:row>54</xdr:row>
      <xdr:rowOff>182880</xdr:rowOff>
    </xdr:from>
    <xdr:to>
      <xdr:col>6</xdr:col>
      <xdr:colOff>28575</xdr:colOff>
      <xdr:row>54</xdr:row>
      <xdr:rowOff>184785</xdr:rowOff>
    </xdr:to>
    <xdr:cxnSp macro="">
      <xdr:nvCxnSpPr>
        <xdr:cNvPr id="6" name="2 Düz Bağlayıcı">
          <a:extLst>
            <a:ext uri="{FF2B5EF4-FFF2-40B4-BE49-F238E27FC236}">
              <a16:creationId xmlns="" xmlns:a16="http://schemas.microsoft.com/office/drawing/2014/main" id="{8BA77E0F-9501-4C56-9E17-CFB64A2EF715}"/>
            </a:ext>
          </a:extLst>
        </xdr:cNvPr>
        <xdr:cNvCxnSpPr/>
      </xdr:nvCxnSpPr>
      <xdr:spPr>
        <a:xfrm flipV="1">
          <a:off x="12277725" y="11289030"/>
          <a:ext cx="447675" cy="190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64"/>
  <sheetViews>
    <sheetView tabSelected="1" workbookViewId="0">
      <selection sqref="A1:XFD1048576"/>
    </sheetView>
  </sheetViews>
  <sheetFormatPr defaultRowHeight="15"/>
  <cols>
    <col min="1" max="1" width="7.5703125" style="77" customWidth="1"/>
    <col min="2" max="2" width="26.85546875" style="47" customWidth="1"/>
    <col min="3" max="3" width="3.85546875" style="47" bestFit="1" customWidth="1"/>
    <col min="4" max="4" width="2.7109375" style="47" bestFit="1" customWidth="1"/>
    <col min="5" max="5" width="2.140625" style="47" bestFit="1" customWidth="1"/>
    <col min="6" max="6" width="3.140625" style="47" customWidth="1"/>
    <col min="7" max="7" width="4.85546875" style="47" customWidth="1"/>
    <col min="8" max="8" width="8" style="77" customWidth="1"/>
    <col min="9" max="9" width="26.85546875" style="47" customWidth="1"/>
    <col min="10" max="10" width="3.42578125" style="47" customWidth="1"/>
    <col min="11" max="11" width="3.140625" style="47" customWidth="1"/>
    <col min="12" max="12" width="2.140625" style="47" bestFit="1" customWidth="1"/>
    <col min="13" max="13" width="3" style="47" customWidth="1"/>
    <col min="14" max="14" width="4.7109375" style="47" customWidth="1"/>
    <col min="15" max="16" width="9.140625" style="68"/>
    <col min="17" max="17" width="27.7109375" style="68" bestFit="1" customWidth="1"/>
    <col min="18" max="22" width="3.5703125" style="68" customWidth="1"/>
    <col min="23" max="23" width="9.140625" style="68"/>
    <col min="24" max="24" width="27.7109375" style="68" bestFit="1" customWidth="1"/>
    <col min="25" max="28" width="2.5703125" style="68" customWidth="1"/>
    <col min="29" max="29" width="5.140625" style="68" bestFit="1" customWidth="1"/>
    <col min="30" max="16384" width="9.140625" style="68"/>
  </cols>
  <sheetData>
    <row r="1" spans="1:29" s="69" customFormat="1" ht="18.75">
      <c r="A1" s="103" t="s">
        <v>563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P1" s="103" t="s">
        <v>562</v>
      </c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</row>
    <row r="2" spans="1:29" ht="35.25" customHeight="1">
      <c r="A2" s="99" t="s">
        <v>182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P2" s="99" t="s">
        <v>182</v>
      </c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</row>
    <row r="3" spans="1:29" ht="26.25" customHeight="1">
      <c r="A3" s="98" t="s">
        <v>570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P3" s="1"/>
      <c r="Q3" s="98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3"/>
      <c r="AC3" s="3"/>
    </row>
    <row r="4" spans="1:29">
      <c r="A4" s="96" t="s">
        <v>0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P4" s="96" t="s">
        <v>0</v>
      </c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</row>
    <row r="5" spans="1:29">
      <c r="A5" s="96" t="s">
        <v>183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P5" s="96" t="s">
        <v>183</v>
      </c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</row>
    <row r="6" spans="1:29">
      <c r="A6" s="96" t="s">
        <v>415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P6" s="96" t="s">
        <v>576</v>
      </c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</row>
    <row r="7" spans="1:29">
      <c r="A7" s="96" t="s">
        <v>1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P7" s="96" t="s">
        <v>1</v>
      </c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</row>
    <row r="8" spans="1:29">
      <c r="A8" s="96" t="s">
        <v>2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P8" s="96" t="s">
        <v>2</v>
      </c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</row>
    <row r="9" spans="1:29">
      <c r="A9" s="96" t="s">
        <v>3</v>
      </c>
      <c r="B9" s="96"/>
      <c r="C9" s="96"/>
      <c r="D9" s="96"/>
      <c r="E9" s="96"/>
      <c r="F9" s="96"/>
      <c r="G9" s="96"/>
      <c r="H9" s="96" t="s">
        <v>4</v>
      </c>
      <c r="I9" s="96"/>
      <c r="J9" s="96"/>
      <c r="K9" s="96"/>
      <c r="L9" s="96"/>
      <c r="M9" s="96"/>
      <c r="N9" s="96"/>
      <c r="P9" s="96" t="s">
        <v>3</v>
      </c>
      <c r="Q9" s="96"/>
      <c r="R9" s="96"/>
      <c r="S9" s="96"/>
      <c r="T9" s="96"/>
      <c r="U9" s="96"/>
      <c r="V9" s="96"/>
      <c r="W9" s="96" t="s">
        <v>4</v>
      </c>
      <c r="X9" s="96"/>
      <c r="Y9" s="96"/>
      <c r="Z9" s="96"/>
      <c r="AA9" s="96"/>
      <c r="AB9" s="96"/>
      <c r="AC9" s="96"/>
    </row>
    <row r="10" spans="1:29">
      <c r="A10" s="12" t="s">
        <v>5</v>
      </c>
      <c r="B10" s="6" t="s">
        <v>6</v>
      </c>
      <c r="C10" s="12" t="s">
        <v>7</v>
      </c>
      <c r="D10" s="12" t="s">
        <v>8</v>
      </c>
      <c r="E10" s="12" t="s">
        <v>9</v>
      </c>
      <c r="F10" s="12" t="s">
        <v>10</v>
      </c>
      <c r="G10" s="12" t="s">
        <v>11</v>
      </c>
      <c r="H10" s="12" t="s">
        <v>5</v>
      </c>
      <c r="I10" s="6" t="s">
        <v>6</v>
      </c>
      <c r="J10" s="12" t="s">
        <v>7</v>
      </c>
      <c r="K10" s="12" t="s">
        <v>8</v>
      </c>
      <c r="L10" s="12" t="s">
        <v>9</v>
      </c>
      <c r="M10" s="12" t="s">
        <v>10</v>
      </c>
      <c r="N10" s="12" t="s">
        <v>11</v>
      </c>
      <c r="P10" s="12" t="s">
        <v>5</v>
      </c>
      <c r="Q10" s="6" t="s">
        <v>6</v>
      </c>
      <c r="R10" s="12" t="s">
        <v>7</v>
      </c>
      <c r="S10" s="12" t="s">
        <v>8</v>
      </c>
      <c r="T10" s="12" t="s">
        <v>9</v>
      </c>
      <c r="U10" s="12" t="s">
        <v>10</v>
      </c>
      <c r="V10" s="12" t="s">
        <v>11</v>
      </c>
      <c r="W10" s="12" t="s">
        <v>5</v>
      </c>
      <c r="X10" s="6" t="s">
        <v>6</v>
      </c>
      <c r="Y10" s="12" t="s">
        <v>7</v>
      </c>
      <c r="Z10" s="12" t="s">
        <v>8</v>
      </c>
      <c r="AA10" s="12" t="s">
        <v>9</v>
      </c>
      <c r="AB10" s="12" t="s">
        <v>10</v>
      </c>
      <c r="AC10" s="12" t="s">
        <v>11</v>
      </c>
    </row>
    <row r="11" spans="1:29">
      <c r="A11" s="12" t="s">
        <v>184</v>
      </c>
      <c r="B11" s="6" t="s">
        <v>185</v>
      </c>
      <c r="C11" s="12" t="s">
        <v>12</v>
      </c>
      <c r="D11" s="12">
        <v>4</v>
      </c>
      <c r="E11" s="12">
        <v>0</v>
      </c>
      <c r="F11" s="12">
        <v>4</v>
      </c>
      <c r="G11" s="12">
        <v>6</v>
      </c>
      <c r="H11" s="1" t="s">
        <v>189</v>
      </c>
      <c r="I11" s="3" t="s">
        <v>190</v>
      </c>
      <c r="J11" s="1" t="s">
        <v>12</v>
      </c>
      <c r="K11" s="1">
        <v>2</v>
      </c>
      <c r="L11" s="1">
        <v>0</v>
      </c>
      <c r="M11" s="1">
        <v>2</v>
      </c>
      <c r="N11" s="1">
        <v>3</v>
      </c>
      <c r="P11" s="1" t="s">
        <v>184</v>
      </c>
      <c r="Q11" s="3" t="s">
        <v>40</v>
      </c>
      <c r="R11" s="1" t="s">
        <v>12</v>
      </c>
      <c r="S11" s="1">
        <v>3</v>
      </c>
      <c r="T11" s="1">
        <v>0</v>
      </c>
      <c r="U11" s="1">
        <v>3</v>
      </c>
      <c r="V11" s="1">
        <v>4</v>
      </c>
      <c r="W11" s="1" t="s">
        <v>497</v>
      </c>
      <c r="X11" s="3" t="s">
        <v>498</v>
      </c>
      <c r="Y11" s="1" t="s">
        <v>12</v>
      </c>
      <c r="Z11" s="1">
        <v>3</v>
      </c>
      <c r="AA11" s="1">
        <v>1</v>
      </c>
      <c r="AB11" s="1">
        <v>4</v>
      </c>
      <c r="AC11" s="1">
        <v>6</v>
      </c>
    </row>
    <row r="12" spans="1:29">
      <c r="A12" s="1" t="s">
        <v>187</v>
      </c>
      <c r="B12" s="3" t="s">
        <v>188</v>
      </c>
      <c r="C12" s="1" t="s">
        <v>12</v>
      </c>
      <c r="D12" s="1">
        <v>2</v>
      </c>
      <c r="E12" s="1">
        <v>0</v>
      </c>
      <c r="F12" s="1">
        <v>2</v>
      </c>
      <c r="G12" s="1">
        <v>3</v>
      </c>
      <c r="H12" s="1" t="s">
        <v>192</v>
      </c>
      <c r="I12" s="3" t="s">
        <v>46</v>
      </c>
      <c r="J12" s="1" t="s">
        <v>12</v>
      </c>
      <c r="K12" s="1">
        <v>2</v>
      </c>
      <c r="L12" s="1">
        <v>0</v>
      </c>
      <c r="M12" s="1">
        <v>2</v>
      </c>
      <c r="N12" s="1">
        <v>3</v>
      </c>
      <c r="P12" s="1" t="s">
        <v>187</v>
      </c>
      <c r="Q12" s="3" t="s">
        <v>188</v>
      </c>
      <c r="R12" s="1" t="s">
        <v>12</v>
      </c>
      <c r="S12" s="1">
        <v>2</v>
      </c>
      <c r="T12" s="1">
        <v>0</v>
      </c>
      <c r="U12" s="1">
        <v>2</v>
      </c>
      <c r="V12" s="1">
        <v>3</v>
      </c>
      <c r="W12" s="1" t="s">
        <v>189</v>
      </c>
      <c r="X12" s="3" t="s">
        <v>190</v>
      </c>
      <c r="Y12" s="1" t="s">
        <v>12</v>
      </c>
      <c r="Z12" s="1">
        <v>2</v>
      </c>
      <c r="AA12" s="1">
        <v>0</v>
      </c>
      <c r="AB12" s="1">
        <v>2</v>
      </c>
      <c r="AC12" s="1">
        <v>3</v>
      </c>
    </row>
    <row r="13" spans="1:29">
      <c r="A13" s="1" t="s">
        <v>191</v>
      </c>
      <c r="B13" s="3" t="s">
        <v>44</v>
      </c>
      <c r="C13" s="1" t="s">
        <v>12</v>
      </c>
      <c r="D13" s="1">
        <v>2</v>
      </c>
      <c r="E13" s="1">
        <v>0</v>
      </c>
      <c r="F13" s="1">
        <v>2</v>
      </c>
      <c r="G13" s="1">
        <v>3</v>
      </c>
      <c r="H13" s="12" t="s">
        <v>195</v>
      </c>
      <c r="I13" s="6" t="s">
        <v>196</v>
      </c>
      <c r="J13" s="12" t="s">
        <v>12</v>
      </c>
      <c r="K13" s="12">
        <v>3</v>
      </c>
      <c r="L13" s="12">
        <v>0</v>
      </c>
      <c r="M13" s="12">
        <v>3</v>
      </c>
      <c r="N13" s="12">
        <v>5</v>
      </c>
      <c r="P13" s="1" t="s">
        <v>191</v>
      </c>
      <c r="Q13" s="3" t="s">
        <v>44</v>
      </c>
      <c r="R13" s="1" t="s">
        <v>12</v>
      </c>
      <c r="S13" s="1">
        <v>2</v>
      </c>
      <c r="T13" s="1">
        <v>0</v>
      </c>
      <c r="U13" s="1">
        <v>2</v>
      </c>
      <c r="V13" s="1">
        <v>3</v>
      </c>
      <c r="W13" s="1" t="s">
        <v>192</v>
      </c>
      <c r="X13" s="3" t="s">
        <v>46</v>
      </c>
      <c r="Y13" s="1" t="s">
        <v>12</v>
      </c>
      <c r="Z13" s="1">
        <v>2</v>
      </c>
      <c r="AA13" s="1">
        <v>0</v>
      </c>
      <c r="AB13" s="1">
        <v>2</v>
      </c>
      <c r="AC13" s="1">
        <v>3</v>
      </c>
    </row>
    <row r="14" spans="1:29">
      <c r="A14" s="12" t="s">
        <v>193</v>
      </c>
      <c r="B14" s="6" t="s">
        <v>194</v>
      </c>
      <c r="C14" s="12" t="s">
        <v>12</v>
      </c>
      <c r="D14" s="12">
        <v>3</v>
      </c>
      <c r="E14" s="12">
        <v>0</v>
      </c>
      <c r="F14" s="12">
        <v>3</v>
      </c>
      <c r="G14" s="12">
        <v>5</v>
      </c>
      <c r="H14" s="1" t="s">
        <v>198</v>
      </c>
      <c r="I14" s="5" t="s">
        <v>199</v>
      </c>
      <c r="J14" s="1" t="s">
        <v>12</v>
      </c>
      <c r="K14" s="1">
        <v>4</v>
      </c>
      <c r="L14" s="1">
        <v>0</v>
      </c>
      <c r="M14" s="1">
        <v>4</v>
      </c>
      <c r="N14" s="1">
        <v>5</v>
      </c>
      <c r="P14" s="1" t="s">
        <v>193</v>
      </c>
      <c r="Q14" s="3" t="s">
        <v>194</v>
      </c>
      <c r="R14" s="1" t="s">
        <v>12</v>
      </c>
      <c r="S14" s="1">
        <v>4</v>
      </c>
      <c r="T14" s="1">
        <v>0</v>
      </c>
      <c r="U14" s="1">
        <v>4</v>
      </c>
      <c r="V14" s="1">
        <v>5</v>
      </c>
      <c r="W14" s="1" t="s">
        <v>195</v>
      </c>
      <c r="X14" s="3" t="s">
        <v>196</v>
      </c>
      <c r="Y14" s="1" t="s">
        <v>12</v>
      </c>
      <c r="Z14" s="1">
        <v>4</v>
      </c>
      <c r="AA14" s="1">
        <v>0</v>
      </c>
      <c r="AB14" s="1">
        <v>4</v>
      </c>
      <c r="AC14" s="1">
        <v>5</v>
      </c>
    </row>
    <row r="15" spans="1:29">
      <c r="A15" s="1" t="s">
        <v>197</v>
      </c>
      <c r="B15" s="3" t="s">
        <v>13</v>
      </c>
      <c r="C15" s="1" t="s">
        <v>12</v>
      </c>
      <c r="D15" s="1">
        <v>2</v>
      </c>
      <c r="E15" s="1">
        <v>1</v>
      </c>
      <c r="F15" s="1">
        <v>3</v>
      </c>
      <c r="G15" s="1">
        <v>4</v>
      </c>
      <c r="H15" s="12" t="s">
        <v>417</v>
      </c>
      <c r="I15" s="6" t="s">
        <v>186</v>
      </c>
      <c r="J15" s="12" t="s">
        <v>12</v>
      </c>
      <c r="K15" s="12">
        <v>4</v>
      </c>
      <c r="L15" s="12">
        <v>0</v>
      </c>
      <c r="M15" s="12">
        <v>4</v>
      </c>
      <c r="N15" s="12">
        <v>6</v>
      </c>
      <c r="P15" s="1" t="s">
        <v>197</v>
      </c>
      <c r="Q15" s="3" t="s">
        <v>13</v>
      </c>
      <c r="R15" s="1" t="s">
        <v>12</v>
      </c>
      <c r="S15" s="1">
        <v>2</v>
      </c>
      <c r="T15" s="1">
        <v>1</v>
      </c>
      <c r="U15" s="1">
        <v>3</v>
      </c>
      <c r="V15" s="1">
        <v>4</v>
      </c>
      <c r="W15" s="1" t="s">
        <v>198</v>
      </c>
      <c r="X15" s="5" t="s">
        <v>199</v>
      </c>
      <c r="Y15" s="1" t="s">
        <v>12</v>
      </c>
      <c r="Z15" s="1">
        <v>4</v>
      </c>
      <c r="AA15" s="1">
        <v>0</v>
      </c>
      <c r="AB15" s="1">
        <v>4</v>
      </c>
      <c r="AC15" s="1">
        <v>5</v>
      </c>
    </row>
    <row r="16" spans="1:29">
      <c r="A16" s="1" t="s">
        <v>200</v>
      </c>
      <c r="B16" s="3" t="s">
        <v>14</v>
      </c>
      <c r="C16" s="1" t="s">
        <v>12</v>
      </c>
      <c r="D16" s="1">
        <v>2</v>
      </c>
      <c r="E16" s="1">
        <v>0</v>
      </c>
      <c r="F16" s="1">
        <v>2</v>
      </c>
      <c r="G16" s="1">
        <v>3</v>
      </c>
      <c r="H16" s="1" t="s">
        <v>146</v>
      </c>
      <c r="I16" s="3" t="s">
        <v>564</v>
      </c>
      <c r="J16" s="1" t="s">
        <v>20</v>
      </c>
      <c r="K16" s="1">
        <v>2</v>
      </c>
      <c r="L16" s="1">
        <v>0</v>
      </c>
      <c r="M16" s="1">
        <v>2</v>
      </c>
      <c r="N16" s="1">
        <v>2</v>
      </c>
      <c r="P16" s="1" t="s">
        <v>200</v>
      </c>
      <c r="Q16" s="3" t="s">
        <v>14</v>
      </c>
      <c r="R16" s="1" t="s">
        <v>12</v>
      </c>
      <c r="S16" s="1">
        <v>2</v>
      </c>
      <c r="T16" s="1">
        <v>0</v>
      </c>
      <c r="U16" s="1">
        <v>2</v>
      </c>
      <c r="V16" s="1">
        <v>3</v>
      </c>
      <c r="W16" s="1" t="s">
        <v>15</v>
      </c>
      <c r="X16" s="3" t="s">
        <v>16</v>
      </c>
      <c r="Y16" s="1" t="s">
        <v>17</v>
      </c>
      <c r="Z16" s="1">
        <v>0</v>
      </c>
      <c r="AA16" s="1">
        <v>2</v>
      </c>
      <c r="AB16" s="1">
        <v>0</v>
      </c>
      <c r="AC16" s="1">
        <v>2</v>
      </c>
    </row>
    <row r="17" spans="1:29">
      <c r="A17" s="1" t="s">
        <v>145</v>
      </c>
      <c r="B17" s="3" t="s">
        <v>566</v>
      </c>
      <c r="C17" s="1" t="s">
        <v>20</v>
      </c>
      <c r="D17" s="1">
        <v>2</v>
      </c>
      <c r="E17" s="1">
        <v>0</v>
      </c>
      <c r="F17" s="1">
        <v>2</v>
      </c>
      <c r="G17" s="1">
        <v>2</v>
      </c>
      <c r="H17" s="1" t="s">
        <v>22</v>
      </c>
      <c r="I17" s="3" t="s">
        <v>568</v>
      </c>
      <c r="J17" s="1" t="s">
        <v>20</v>
      </c>
      <c r="K17" s="1">
        <v>2</v>
      </c>
      <c r="L17" s="1">
        <v>0</v>
      </c>
      <c r="M17" s="1">
        <v>2</v>
      </c>
      <c r="N17" s="1">
        <v>2</v>
      </c>
      <c r="P17" s="1" t="s">
        <v>145</v>
      </c>
      <c r="Q17" s="3" t="s">
        <v>201</v>
      </c>
      <c r="R17" s="1" t="s">
        <v>20</v>
      </c>
      <c r="S17" s="1">
        <v>2</v>
      </c>
      <c r="T17" s="1">
        <v>0</v>
      </c>
      <c r="U17" s="1">
        <v>2</v>
      </c>
      <c r="V17" s="1">
        <v>2</v>
      </c>
      <c r="W17" s="1" t="s">
        <v>146</v>
      </c>
      <c r="X17" s="3" t="s">
        <v>202</v>
      </c>
      <c r="Y17" s="1" t="s">
        <v>20</v>
      </c>
      <c r="Z17" s="1">
        <v>2</v>
      </c>
      <c r="AA17" s="1">
        <v>0</v>
      </c>
      <c r="AB17" s="1">
        <v>2</v>
      </c>
      <c r="AC17" s="1">
        <v>2</v>
      </c>
    </row>
    <row r="18" spans="1:29">
      <c r="A18" s="1" t="s">
        <v>21</v>
      </c>
      <c r="B18" s="3" t="s">
        <v>567</v>
      </c>
      <c r="C18" s="1" t="s">
        <v>20</v>
      </c>
      <c r="D18" s="1">
        <v>2</v>
      </c>
      <c r="E18" s="1">
        <v>0</v>
      </c>
      <c r="F18" s="1">
        <v>2</v>
      </c>
      <c r="G18" s="1">
        <v>2</v>
      </c>
      <c r="H18" s="1" t="s">
        <v>24</v>
      </c>
      <c r="I18" s="3" t="s">
        <v>206</v>
      </c>
      <c r="J18" s="1" t="s">
        <v>20</v>
      </c>
      <c r="K18" s="1">
        <v>1</v>
      </c>
      <c r="L18" s="1">
        <v>2</v>
      </c>
      <c r="M18" s="1">
        <v>2</v>
      </c>
      <c r="N18" s="1">
        <v>2</v>
      </c>
      <c r="P18" s="1" t="s">
        <v>21</v>
      </c>
      <c r="Q18" s="3" t="s">
        <v>203</v>
      </c>
      <c r="R18" s="1" t="s">
        <v>20</v>
      </c>
      <c r="S18" s="1">
        <v>2</v>
      </c>
      <c r="T18" s="1">
        <v>0</v>
      </c>
      <c r="U18" s="1">
        <v>2</v>
      </c>
      <c r="V18" s="1">
        <v>2</v>
      </c>
      <c r="W18" s="1" t="s">
        <v>22</v>
      </c>
      <c r="X18" s="3" t="s">
        <v>204</v>
      </c>
      <c r="Y18" s="1" t="s">
        <v>20</v>
      </c>
      <c r="Z18" s="1">
        <v>2</v>
      </c>
      <c r="AA18" s="1">
        <v>0</v>
      </c>
      <c r="AB18" s="1">
        <v>2</v>
      </c>
      <c r="AC18" s="1">
        <v>2</v>
      </c>
    </row>
    <row r="19" spans="1:29">
      <c r="A19" s="1" t="s">
        <v>23</v>
      </c>
      <c r="B19" s="3" t="s">
        <v>205</v>
      </c>
      <c r="C19" s="1" t="s">
        <v>20</v>
      </c>
      <c r="D19" s="1">
        <v>1</v>
      </c>
      <c r="E19" s="1">
        <v>0</v>
      </c>
      <c r="F19" s="1">
        <v>1</v>
      </c>
      <c r="G19" s="1">
        <v>1</v>
      </c>
      <c r="H19" s="1" t="s">
        <v>147</v>
      </c>
      <c r="I19" s="3" t="s">
        <v>148</v>
      </c>
      <c r="J19" s="1" t="s">
        <v>20</v>
      </c>
      <c r="K19" s="1">
        <v>0</v>
      </c>
      <c r="L19" s="1">
        <v>2</v>
      </c>
      <c r="M19" s="1">
        <v>1</v>
      </c>
      <c r="N19" s="1">
        <v>1</v>
      </c>
      <c r="P19" s="1" t="s">
        <v>23</v>
      </c>
      <c r="Q19" s="3" t="s">
        <v>205</v>
      </c>
      <c r="R19" s="1" t="s">
        <v>20</v>
      </c>
      <c r="S19" s="1">
        <v>1</v>
      </c>
      <c r="T19" s="1">
        <v>0</v>
      </c>
      <c r="U19" s="1">
        <v>1</v>
      </c>
      <c r="V19" s="1">
        <v>1</v>
      </c>
      <c r="W19" s="1" t="s">
        <v>24</v>
      </c>
      <c r="X19" s="3" t="s">
        <v>206</v>
      </c>
      <c r="Y19" s="1" t="s">
        <v>20</v>
      </c>
      <c r="Z19" s="1">
        <v>1</v>
      </c>
      <c r="AA19" s="1">
        <v>2</v>
      </c>
      <c r="AB19" s="1">
        <v>2</v>
      </c>
      <c r="AC19" s="1">
        <v>2</v>
      </c>
    </row>
    <row r="20" spans="1:29">
      <c r="A20" s="1" t="s">
        <v>25</v>
      </c>
      <c r="B20" s="3" t="s">
        <v>207</v>
      </c>
      <c r="C20" s="1" t="s">
        <v>20</v>
      </c>
      <c r="D20" s="1">
        <v>2</v>
      </c>
      <c r="E20" s="1">
        <v>0</v>
      </c>
      <c r="F20" s="1">
        <v>2</v>
      </c>
      <c r="G20" s="1">
        <v>2</v>
      </c>
      <c r="H20" s="1" t="s">
        <v>18</v>
      </c>
      <c r="I20" s="3" t="s">
        <v>19</v>
      </c>
      <c r="J20" s="1" t="s">
        <v>17</v>
      </c>
      <c r="K20" s="1">
        <v>0</v>
      </c>
      <c r="L20" s="1">
        <v>2</v>
      </c>
      <c r="M20" s="1">
        <v>0</v>
      </c>
      <c r="N20" s="1">
        <v>2</v>
      </c>
      <c r="P20" s="1" t="s">
        <v>25</v>
      </c>
      <c r="Q20" s="3" t="s">
        <v>207</v>
      </c>
      <c r="R20" s="1" t="s">
        <v>20</v>
      </c>
      <c r="S20" s="1">
        <v>2</v>
      </c>
      <c r="T20" s="1">
        <v>0</v>
      </c>
      <c r="U20" s="1">
        <v>2</v>
      </c>
      <c r="V20" s="1">
        <v>2</v>
      </c>
      <c r="W20" s="1" t="s">
        <v>18</v>
      </c>
      <c r="X20" s="3" t="s">
        <v>19</v>
      </c>
      <c r="Y20" s="1" t="s">
        <v>17</v>
      </c>
      <c r="Z20" s="1">
        <v>0</v>
      </c>
      <c r="AA20" s="1">
        <v>2</v>
      </c>
      <c r="AB20" s="1">
        <v>0</v>
      </c>
      <c r="AC20" s="1">
        <v>2</v>
      </c>
    </row>
    <row r="21" spans="1:29">
      <c r="A21" s="1" t="s">
        <v>27</v>
      </c>
      <c r="B21" s="3" t="s">
        <v>143</v>
      </c>
      <c r="C21" s="1" t="s">
        <v>144</v>
      </c>
      <c r="D21" s="1">
        <v>1</v>
      </c>
      <c r="E21" s="1">
        <v>1</v>
      </c>
      <c r="F21" s="1">
        <v>0</v>
      </c>
      <c r="G21" s="1">
        <v>1</v>
      </c>
      <c r="H21" s="1" t="s">
        <v>15</v>
      </c>
      <c r="I21" s="3" t="s">
        <v>16</v>
      </c>
      <c r="J21" s="1" t="s">
        <v>17</v>
      </c>
      <c r="K21" s="1">
        <v>0</v>
      </c>
      <c r="L21" s="1">
        <v>2</v>
      </c>
      <c r="M21" s="1">
        <v>0</v>
      </c>
      <c r="N21" s="1">
        <v>2</v>
      </c>
      <c r="P21" s="1" t="s">
        <v>27</v>
      </c>
      <c r="Q21" s="3" t="s">
        <v>143</v>
      </c>
      <c r="R21" s="1" t="s">
        <v>144</v>
      </c>
      <c r="S21" s="1">
        <v>1</v>
      </c>
      <c r="T21" s="1">
        <v>1</v>
      </c>
      <c r="U21" s="1">
        <v>0</v>
      </c>
      <c r="V21" s="1">
        <v>1</v>
      </c>
      <c r="W21" s="12" t="s">
        <v>147</v>
      </c>
      <c r="X21" s="6" t="s">
        <v>148</v>
      </c>
      <c r="Y21" s="12" t="s">
        <v>20</v>
      </c>
      <c r="Z21" s="12">
        <v>0</v>
      </c>
      <c r="AA21" s="12">
        <v>2</v>
      </c>
      <c r="AB21" s="12">
        <v>1</v>
      </c>
      <c r="AC21" s="12">
        <v>1</v>
      </c>
    </row>
    <row r="22" spans="1:29">
      <c r="A22" s="70" t="s">
        <v>460</v>
      </c>
      <c r="B22" s="3" t="s">
        <v>461</v>
      </c>
      <c r="C22" s="1"/>
      <c r="D22" s="1"/>
      <c r="E22" s="1"/>
      <c r="F22" s="1"/>
      <c r="G22" s="1"/>
      <c r="H22" s="1"/>
      <c r="I22" s="3"/>
      <c r="J22" s="1"/>
      <c r="K22" s="1"/>
      <c r="L22" s="1"/>
      <c r="M22" s="1"/>
      <c r="N22" s="1"/>
      <c r="P22" s="70"/>
      <c r="Q22" s="100" t="s">
        <v>208</v>
      </c>
      <c r="R22" s="101"/>
      <c r="S22" s="12">
        <f>SUM(S11:S21)</f>
        <v>23</v>
      </c>
      <c r="T22" s="12">
        <f>SUM(T11:T21)</f>
        <v>2</v>
      </c>
      <c r="U22" s="12">
        <f>SUM(U11:U21)</f>
        <v>23</v>
      </c>
      <c r="V22" s="12">
        <f>SUM(V11:V21)</f>
        <v>30</v>
      </c>
      <c r="W22" s="1"/>
      <c r="X22" s="100" t="s">
        <v>208</v>
      </c>
      <c r="Y22" s="101"/>
      <c r="Z22" s="6">
        <f>SUM(Z11:Z21)</f>
        <v>20</v>
      </c>
      <c r="AA22" s="6">
        <f>SUM(AA11:AA21)-AA16</f>
        <v>7</v>
      </c>
      <c r="AB22" s="6">
        <f>SUM(AB11:AB21)</f>
        <v>23</v>
      </c>
      <c r="AC22" s="6">
        <f>SUM(AC11:AC21)-AC16</f>
        <v>31</v>
      </c>
    </row>
    <row r="23" spans="1:29">
      <c r="A23" s="70" t="s">
        <v>462</v>
      </c>
      <c r="B23" s="3" t="s">
        <v>463</v>
      </c>
      <c r="C23" s="1"/>
      <c r="D23" s="1"/>
      <c r="E23" s="1"/>
      <c r="F23" s="1"/>
      <c r="G23" s="1"/>
      <c r="H23" s="6"/>
      <c r="I23" s="1"/>
      <c r="J23" s="12"/>
      <c r="K23" s="12"/>
      <c r="L23" s="12"/>
      <c r="M23" s="71"/>
      <c r="N23" s="71"/>
      <c r="P23" s="100" t="s">
        <v>28</v>
      </c>
      <c r="Q23" s="101"/>
      <c r="R23" s="100">
        <f>S22+T22</f>
        <v>25</v>
      </c>
      <c r="S23" s="105"/>
      <c r="T23" s="105"/>
      <c r="U23" s="105"/>
      <c r="V23" s="101"/>
      <c r="W23" s="100" t="s">
        <v>28</v>
      </c>
      <c r="X23" s="101"/>
      <c r="Y23" s="100">
        <f>+Z22+AA22</f>
        <v>27</v>
      </c>
      <c r="Z23" s="105"/>
      <c r="AA23" s="105"/>
      <c r="AB23" s="105"/>
      <c r="AC23" s="101"/>
    </row>
    <row r="24" spans="1:29">
      <c r="A24" s="12" t="s">
        <v>28</v>
      </c>
      <c r="B24" s="6"/>
      <c r="C24" s="12" t="s">
        <v>12</v>
      </c>
      <c r="D24" s="12">
        <f>+D11+D12+D13+D14+D15+D16</f>
        <v>15</v>
      </c>
      <c r="E24" s="12">
        <f>+E11+E12+E13+E14+E15+E16</f>
        <v>1</v>
      </c>
      <c r="F24" s="12">
        <f>+F11+F12+F13+F14+F15+F16</f>
        <v>16</v>
      </c>
      <c r="G24" s="12">
        <f>+G11+G12+G13+G14+G15+G16</f>
        <v>24</v>
      </c>
      <c r="H24" s="12" t="s">
        <v>28</v>
      </c>
      <c r="I24" s="6"/>
      <c r="J24" s="12" t="s">
        <v>12</v>
      </c>
      <c r="K24" s="12">
        <f>+K11+K12+K13+K14+K15</f>
        <v>15</v>
      </c>
      <c r="L24" s="12">
        <f>+L11+L12+L13+L14+L15</f>
        <v>0</v>
      </c>
      <c r="M24" s="12">
        <f>+M11+M12+M13+M14+M15</f>
        <v>15</v>
      </c>
      <c r="N24" s="12">
        <f>+N11+N12+N13+N14+N15</f>
        <v>22</v>
      </c>
      <c r="P24" s="70"/>
      <c r="Q24" s="3"/>
      <c r="R24" s="1"/>
      <c r="S24" s="1"/>
      <c r="T24" s="1"/>
      <c r="U24" s="1"/>
      <c r="V24" s="1"/>
      <c r="W24" s="1"/>
      <c r="X24" s="3"/>
      <c r="Y24" s="1"/>
      <c r="Z24" s="1"/>
      <c r="AA24" s="1"/>
      <c r="AB24" s="1"/>
      <c r="AC24" s="1"/>
    </row>
    <row r="25" spans="1:29">
      <c r="A25" s="12" t="s">
        <v>28</v>
      </c>
      <c r="B25" s="6"/>
      <c r="C25" s="12" t="s">
        <v>20</v>
      </c>
      <c r="D25" s="12">
        <f>+D17+D18+D19+D20</f>
        <v>7</v>
      </c>
      <c r="E25" s="12">
        <f>+E17+E18+E19+E20</f>
        <v>0</v>
      </c>
      <c r="F25" s="12">
        <f>+F17+F18+F19+F20</f>
        <v>7</v>
      </c>
      <c r="G25" s="12">
        <f>+G17+G18+G19+G20</f>
        <v>7</v>
      </c>
      <c r="H25" s="12" t="s">
        <v>28</v>
      </c>
      <c r="I25" s="6"/>
      <c r="J25" s="12" t="s">
        <v>20</v>
      </c>
      <c r="K25" s="12">
        <f>+K16+K17+K18+K19</f>
        <v>5</v>
      </c>
      <c r="L25" s="12">
        <f>+L16+L17+L18+L19</f>
        <v>4</v>
      </c>
      <c r="M25" s="12">
        <f>+M16+M17+M18+M19</f>
        <v>7</v>
      </c>
      <c r="N25" s="12">
        <f>+N16+N17+N18+N19</f>
        <v>7</v>
      </c>
      <c r="P25" s="70"/>
      <c r="Q25" s="3"/>
      <c r="R25" s="1"/>
      <c r="S25" s="1"/>
      <c r="T25" s="1"/>
      <c r="U25" s="1"/>
      <c r="V25" s="1"/>
      <c r="W25" s="1"/>
      <c r="X25" s="3"/>
      <c r="Y25" s="1"/>
      <c r="Z25" s="1"/>
      <c r="AA25" s="1"/>
      <c r="AB25" s="1"/>
      <c r="AC25" s="1"/>
    </row>
    <row r="26" spans="1:29">
      <c r="A26" s="12" t="s">
        <v>28</v>
      </c>
      <c r="B26" s="6"/>
      <c r="C26" s="12" t="s">
        <v>144</v>
      </c>
      <c r="D26" s="12">
        <f>+D21</f>
        <v>1</v>
      </c>
      <c r="E26" s="12">
        <f>+E21</f>
        <v>1</v>
      </c>
      <c r="F26" s="12">
        <f>+F21</f>
        <v>0</v>
      </c>
      <c r="G26" s="12">
        <f>+G21</f>
        <v>1</v>
      </c>
      <c r="H26" s="12" t="s">
        <v>28</v>
      </c>
      <c r="I26" s="6"/>
      <c r="J26" s="12" t="s">
        <v>17</v>
      </c>
      <c r="K26" s="12">
        <f>+K19</f>
        <v>0</v>
      </c>
      <c r="L26" s="12">
        <f>+L20</f>
        <v>2</v>
      </c>
      <c r="M26" s="12">
        <f>+M20</f>
        <v>0</v>
      </c>
      <c r="N26" s="12">
        <f>+N20</f>
        <v>2</v>
      </c>
      <c r="P26" s="96" t="s">
        <v>29</v>
      </c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</row>
    <row r="27" spans="1:29">
      <c r="A27" s="7" t="s">
        <v>150</v>
      </c>
      <c r="B27" s="6"/>
      <c r="C27" s="12"/>
      <c r="D27" s="12">
        <f>SUM(D24:D26)</f>
        <v>23</v>
      </c>
      <c r="E27" s="12">
        <f>SUM(E24:E26)</f>
        <v>2</v>
      </c>
      <c r="F27" s="12">
        <f>SUM(F24:F26)</f>
        <v>23</v>
      </c>
      <c r="G27" s="12">
        <f>SUM(G24:G26)</f>
        <v>32</v>
      </c>
      <c r="H27" s="7" t="s">
        <v>150</v>
      </c>
      <c r="I27" s="6"/>
      <c r="J27" s="12"/>
      <c r="K27" s="12">
        <f>SUM(K24:K26)</f>
        <v>20</v>
      </c>
      <c r="L27" s="12">
        <f>SUM(L24:L26)</f>
        <v>6</v>
      </c>
      <c r="M27" s="12">
        <f>SUM(M24:M26)</f>
        <v>22</v>
      </c>
      <c r="N27" s="12">
        <f>SUM(N24:N26)</f>
        <v>31</v>
      </c>
      <c r="P27" s="96" t="s">
        <v>2</v>
      </c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</row>
    <row r="28" spans="1:29">
      <c r="A28" s="96" t="s">
        <v>29</v>
      </c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P28" s="96" t="s">
        <v>30</v>
      </c>
      <c r="Q28" s="96"/>
      <c r="R28" s="96"/>
      <c r="S28" s="96"/>
      <c r="T28" s="96"/>
      <c r="U28" s="96"/>
      <c r="V28" s="96"/>
      <c r="W28" s="96" t="s">
        <v>31</v>
      </c>
      <c r="X28" s="96"/>
      <c r="Y28" s="96"/>
      <c r="Z28" s="96"/>
      <c r="AA28" s="96"/>
      <c r="AB28" s="96"/>
      <c r="AC28" s="96"/>
    </row>
    <row r="29" spans="1:29">
      <c r="A29" s="96" t="s">
        <v>2</v>
      </c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P29" s="12" t="s">
        <v>5</v>
      </c>
      <c r="Q29" s="6" t="s">
        <v>6</v>
      </c>
      <c r="R29" s="12" t="s">
        <v>7</v>
      </c>
      <c r="S29" s="12" t="s">
        <v>8</v>
      </c>
      <c r="T29" s="12" t="s">
        <v>9</v>
      </c>
      <c r="U29" s="12" t="s">
        <v>10</v>
      </c>
      <c r="V29" s="12" t="s">
        <v>11</v>
      </c>
      <c r="W29" s="12" t="s">
        <v>5</v>
      </c>
      <c r="X29" s="6" t="s">
        <v>6</v>
      </c>
      <c r="Y29" s="12" t="s">
        <v>7</v>
      </c>
      <c r="Z29" s="12" t="s">
        <v>8</v>
      </c>
      <c r="AA29" s="12" t="s">
        <v>9</v>
      </c>
      <c r="AB29" s="12" t="s">
        <v>10</v>
      </c>
      <c r="AC29" s="12" t="s">
        <v>11</v>
      </c>
    </row>
    <row r="30" spans="1:29">
      <c r="A30" s="96" t="s">
        <v>30</v>
      </c>
      <c r="B30" s="96"/>
      <c r="C30" s="96"/>
      <c r="D30" s="96"/>
      <c r="E30" s="96"/>
      <c r="F30" s="96"/>
      <c r="G30" s="96"/>
      <c r="H30" s="96" t="s">
        <v>31</v>
      </c>
      <c r="I30" s="96"/>
      <c r="J30" s="96"/>
      <c r="K30" s="96"/>
      <c r="L30" s="96"/>
      <c r="M30" s="96"/>
      <c r="N30" s="96"/>
      <c r="P30" s="1" t="s">
        <v>209</v>
      </c>
      <c r="Q30" s="3" t="s">
        <v>210</v>
      </c>
      <c r="R30" s="1" t="s">
        <v>12</v>
      </c>
      <c r="S30" s="1">
        <v>3</v>
      </c>
      <c r="T30" s="1">
        <v>1</v>
      </c>
      <c r="U30" s="1">
        <v>4</v>
      </c>
      <c r="V30" s="1">
        <v>6</v>
      </c>
      <c r="W30" s="1" t="s">
        <v>211</v>
      </c>
      <c r="X30" s="3" t="s">
        <v>212</v>
      </c>
      <c r="Y30" s="1" t="s">
        <v>12</v>
      </c>
      <c r="Z30" s="1">
        <v>3</v>
      </c>
      <c r="AA30" s="1">
        <v>1</v>
      </c>
      <c r="AB30" s="1">
        <v>4</v>
      </c>
      <c r="AC30" s="1">
        <v>6</v>
      </c>
    </row>
    <row r="31" spans="1:29">
      <c r="A31" s="12" t="s">
        <v>5</v>
      </c>
      <c r="B31" s="6" t="s">
        <v>6</v>
      </c>
      <c r="C31" s="12" t="s">
        <v>7</v>
      </c>
      <c r="D31" s="12" t="s">
        <v>8</v>
      </c>
      <c r="E31" s="12" t="s">
        <v>9</v>
      </c>
      <c r="F31" s="12" t="s">
        <v>10</v>
      </c>
      <c r="G31" s="12" t="s">
        <v>11</v>
      </c>
      <c r="H31" s="12" t="s">
        <v>5</v>
      </c>
      <c r="I31" s="6" t="s">
        <v>6</v>
      </c>
      <c r="J31" s="12" t="s">
        <v>7</v>
      </c>
      <c r="K31" s="12" t="s">
        <v>8</v>
      </c>
      <c r="L31" s="12" t="s">
        <v>9</v>
      </c>
      <c r="M31" s="12" t="s">
        <v>10</v>
      </c>
      <c r="N31" s="12" t="s">
        <v>11</v>
      </c>
      <c r="P31" s="1" t="s">
        <v>213</v>
      </c>
      <c r="Q31" s="3" t="s">
        <v>61</v>
      </c>
      <c r="R31" s="1" t="s">
        <v>12</v>
      </c>
      <c r="S31" s="1">
        <v>3</v>
      </c>
      <c r="T31" s="1">
        <v>0</v>
      </c>
      <c r="U31" s="1">
        <v>3</v>
      </c>
      <c r="V31" s="1">
        <v>4</v>
      </c>
      <c r="W31" s="1" t="s">
        <v>214</v>
      </c>
      <c r="X31" s="3" t="s">
        <v>55</v>
      </c>
      <c r="Y31" s="1" t="s">
        <v>12</v>
      </c>
      <c r="Z31" s="1">
        <v>3</v>
      </c>
      <c r="AA31" s="1">
        <f>AA26</f>
        <v>0</v>
      </c>
      <c r="AB31" s="1">
        <v>3</v>
      </c>
      <c r="AC31" s="1">
        <v>4</v>
      </c>
    </row>
    <row r="32" spans="1:29">
      <c r="A32" s="1" t="s">
        <v>209</v>
      </c>
      <c r="B32" s="3" t="s">
        <v>210</v>
      </c>
      <c r="C32" s="1" t="s">
        <v>12</v>
      </c>
      <c r="D32" s="1">
        <v>3</v>
      </c>
      <c r="E32" s="1">
        <v>1</v>
      </c>
      <c r="F32" s="1">
        <v>4</v>
      </c>
      <c r="G32" s="1">
        <v>6</v>
      </c>
      <c r="H32" s="1" t="s">
        <v>211</v>
      </c>
      <c r="I32" s="3" t="s">
        <v>212</v>
      </c>
      <c r="J32" s="1" t="s">
        <v>12</v>
      </c>
      <c r="K32" s="1">
        <v>3</v>
      </c>
      <c r="L32" s="1">
        <v>1</v>
      </c>
      <c r="M32" s="1">
        <v>4</v>
      </c>
      <c r="N32" s="1">
        <v>6</v>
      </c>
      <c r="P32" s="1" t="s">
        <v>215</v>
      </c>
      <c r="Q32" s="3" t="s">
        <v>82</v>
      </c>
      <c r="R32" s="1" t="s">
        <v>12</v>
      </c>
      <c r="S32" s="1">
        <v>2</v>
      </c>
      <c r="T32" s="1">
        <v>0</v>
      </c>
      <c r="U32" s="1">
        <v>2</v>
      </c>
      <c r="V32" s="1">
        <v>3</v>
      </c>
      <c r="W32" s="1" t="s">
        <v>216</v>
      </c>
      <c r="X32" s="3" t="s">
        <v>217</v>
      </c>
      <c r="Y32" s="1" t="s">
        <v>12</v>
      </c>
      <c r="Z32" s="1">
        <v>2</v>
      </c>
      <c r="AA32" s="1">
        <v>0</v>
      </c>
      <c r="AB32" s="1">
        <v>2</v>
      </c>
      <c r="AC32" s="1">
        <v>3</v>
      </c>
    </row>
    <row r="33" spans="1:29">
      <c r="A33" s="1" t="s">
        <v>213</v>
      </c>
      <c r="B33" s="3" t="s">
        <v>61</v>
      </c>
      <c r="C33" s="1" t="s">
        <v>12</v>
      </c>
      <c r="D33" s="1">
        <v>3</v>
      </c>
      <c r="E33" s="1">
        <v>0</v>
      </c>
      <c r="F33" s="1">
        <v>3</v>
      </c>
      <c r="G33" s="1">
        <v>4</v>
      </c>
      <c r="H33" s="1" t="s">
        <v>214</v>
      </c>
      <c r="I33" s="3" t="s">
        <v>55</v>
      </c>
      <c r="J33" s="1" t="s">
        <v>12</v>
      </c>
      <c r="K33" s="1">
        <v>3</v>
      </c>
      <c r="L33" s="1">
        <f>L28</f>
        <v>0</v>
      </c>
      <c r="M33" s="1">
        <v>3</v>
      </c>
      <c r="N33" s="1">
        <v>4</v>
      </c>
      <c r="P33" s="1" t="s">
        <v>218</v>
      </c>
      <c r="Q33" s="3" t="s">
        <v>219</v>
      </c>
      <c r="R33" s="1" t="s">
        <v>12</v>
      </c>
      <c r="S33" s="1">
        <v>2</v>
      </c>
      <c r="T33" s="1">
        <v>2</v>
      </c>
      <c r="U33" s="1">
        <v>3</v>
      </c>
      <c r="V33" s="1">
        <v>6</v>
      </c>
      <c r="W33" s="1" t="s">
        <v>220</v>
      </c>
      <c r="X33" s="3" t="s">
        <v>221</v>
      </c>
      <c r="Y33" s="1" t="s">
        <v>12</v>
      </c>
      <c r="Z33" s="1">
        <v>2</v>
      </c>
      <c r="AA33" s="1">
        <v>2</v>
      </c>
      <c r="AB33" s="1">
        <v>3</v>
      </c>
      <c r="AC33" s="1">
        <v>6</v>
      </c>
    </row>
    <row r="34" spans="1:29">
      <c r="A34" s="12" t="s">
        <v>215</v>
      </c>
      <c r="B34" s="6" t="s">
        <v>82</v>
      </c>
      <c r="C34" s="12" t="s">
        <v>12</v>
      </c>
      <c r="D34" s="12">
        <v>3</v>
      </c>
      <c r="E34" s="12">
        <v>0</v>
      </c>
      <c r="F34" s="12">
        <v>3</v>
      </c>
      <c r="G34" s="12">
        <v>6</v>
      </c>
      <c r="H34" s="1" t="s">
        <v>216</v>
      </c>
      <c r="I34" s="3" t="s">
        <v>217</v>
      </c>
      <c r="J34" s="1" t="s">
        <v>12</v>
      </c>
      <c r="K34" s="1">
        <v>2</v>
      </c>
      <c r="L34" s="1">
        <v>0</v>
      </c>
      <c r="M34" s="1">
        <v>2</v>
      </c>
      <c r="N34" s="1">
        <v>3</v>
      </c>
      <c r="P34" s="1" t="s">
        <v>32</v>
      </c>
      <c r="Q34" s="3" t="s">
        <v>224</v>
      </c>
      <c r="R34" s="1" t="s">
        <v>20</v>
      </c>
      <c r="S34" s="1">
        <v>2</v>
      </c>
      <c r="T34" s="1">
        <v>0</v>
      </c>
      <c r="U34" s="1">
        <v>2</v>
      </c>
      <c r="V34" s="1">
        <v>2</v>
      </c>
      <c r="W34" s="1" t="s">
        <v>33</v>
      </c>
      <c r="X34" s="3" t="s">
        <v>224</v>
      </c>
      <c r="Y34" s="1" t="s">
        <v>20</v>
      </c>
      <c r="Z34" s="1">
        <v>2</v>
      </c>
      <c r="AA34" s="1">
        <v>0</v>
      </c>
      <c r="AB34" s="1">
        <v>2</v>
      </c>
      <c r="AC34" s="1">
        <v>2</v>
      </c>
    </row>
    <row r="35" spans="1:29">
      <c r="A35" s="12" t="s">
        <v>218</v>
      </c>
      <c r="B35" s="6" t="s">
        <v>219</v>
      </c>
      <c r="C35" s="12" t="s">
        <v>12</v>
      </c>
      <c r="D35" s="12">
        <v>1</v>
      </c>
      <c r="E35" s="12">
        <v>1</v>
      </c>
      <c r="F35" s="12">
        <v>2</v>
      </c>
      <c r="G35" s="12">
        <v>3</v>
      </c>
      <c r="H35" s="12" t="s">
        <v>220</v>
      </c>
      <c r="I35" s="6" t="s">
        <v>221</v>
      </c>
      <c r="J35" s="12" t="s">
        <v>12</v>
      </c>
      <c r="K35" s="12">
        <v>1</v>
      </c>
      <c r="L35" s="12">
        <v>1</v>
      </c>
      <c r="M35" s="12">
        <v>2</v>
      </c>
      <c r="N35" s="12">
        <v>3</v>
      </c>
      <c r="P35" s="1"/>
      <c r="Q35" s="3" t="s">
        <v>34</v>
      </c>
      <c r="R35" s="1" t="s">
        <v>17</v>
      </c>
      <c r="S35" s="1">
        <v>2</v>
      </c>
      <c r="T35" s="1">
        <v>0</v>
      </c>
      <c r="U35" s="1">
        <v>2</v>
      </c>
      <c r="V35" s="1">
        <v>3</v>
      </c>
      <c r="W35" s="1"/>
      <c r="X35" s="3" t="s">
        <v>34</v>
      </c>
      <c r="Y35" s="1" t="s">
        <v>17</v>
      </c>
      <c r="Z35" s="1">
        <v>2</v>
      </c>
      <c r="AA35" s="1">
        <v>0</v>
      </c>
      <c r="AB35" s="1">
        <v>2</v>
      </c>
      <c r="AC35" s="1">
        <v>3</v>
      </c>
    </row>
    <row r="36" spans="1:29">
      <c r="A36" s="1" t="s">
        <v>32</v>
      </c>
      <c r="B36" s="3" t="s">
        <v>476</v>
      </c>
      <c r="C36" s="1" t="s">
        <v>20</v>
      </c>
      <c r="D36" s="1">
        <v>2</v>
      </c>
      <c r="E36" s="1">
        <v>0</v>
      </c>
      <c r="F36" s="1">
        <v>2</v>
      </c>
      <c r="G36" s="1">
        <v>2</v>
      </c>
      <c r="H36" s="12" t="s">
        <v>223</v>
      </c>
      <c r="I36" s="6" t="s">
        <v>94</v>
      </c>
      <c r="J36" s="12" t="s">
        <v>12</v>
      </c>
      <c r="K36" s="12">
        <v>3</v>
      </c>
      <c r="L36" s="12">
        <v>0</v>
      </c>
      <c r="M36" s="12">
        <v>3</v>
      </c>
      <c r="N36" s="12">
        <v>3</v>
      </c>
      <c r="P36" s="1"/>
      <c r="Q36" s="3" t="s">
        <v>34</v>
      </c>
      <c r="R36" s="1" t="s">
        <v>17</v>
      </c>
      <c r="S36" s="1">
        <v>2</v>
      </c>
      <c r="T36" s="1">
        <v>0</v>
      </c>
      <c r="U36" s="1">
        <v>2</v>
      </c>
      <c r="V36" s="1">
        <v>3</v>
      </c>
      <c r="W36" s="1"/>
      <c r="X36" s="3" t="s">
        <v>34</v>
      </c>
      <c r="Y36" s="1" t="s">
        <v>17</v>
      </c>
      <c r="Z36" s="1">
        <v>2</v>
      </c>
      <c r="AA36" s="1">
        <v>0</v>
      </c>
      <c r="AB36" s="1">
        <v>2</v>
      </c>
      <c r="AC36" s="1">
        <v>3</v>
      </c>
    </row>
    <row r="37" spans="1:29">
      <c r="A37" s="1"/>
      <c r="B37" s="3" t="s">
        <v>34</v>
      </c>
      <c r="C37" s="1" t="s">
        <v>17</v>
      </c>
      <c r="D37" s="1">
        <v>2</v>
      </c>
      <c r="E37" s="1">
        <v>0</v>
      </c>
      <c r="F37" s="1">
        <v>2</v>
      </c>
      <c r="G37" s="1">
        <v>3</v>
      </c>
      <c r="H37" s="1" t="s">
        <v>33</v>
      </c>
      <c r="I37" s="3" t="s">
        <v>475</v>
      </c>
      <c r="J37" s="1" t="s">
        <v>20</v>
      </c>
      <c r="K37" s="1">
        <v>2</v>
      </c>
      <c r="L37" s="1">
        <v>0</v>
      </c>
      <c r="M37" s="1">
        <v>2</v>
      </c>
      <c r="N37" s="1">
        <v>2</v>
      </c>
      <c r="P37" s="1"/>
      <c r="Q37" s="3" t="s">
        <v>34</v>
      </c>
      <c r="R37" s="1" t="str">
        <f>R35</f>
        <v>S</v>
      </c>
      <c r="S37" s="1">
        <f>S35</f>
        <v>2</v>
      </c>
      <c r="T37" s="1">
        <f>T35</f>
        <v>0</v>
      </c>
      <c r="U37" s="1">
        <v>2</v>
      </c>
      <c r="V37" s="1">
        <v>3</v>
      </c>
      <c r="W37" s="1"/>
      <c r="X37" s="3" t="s">
        <v>34</v>
      </c>
      <c r="Y37" s="1" t="str">
        <f>Y35</f>
        <v>S</v>
      </c>
      <c r="Z37" s="1">
        <f>Z35</f>
        <v>2</v>
      </c>
      <c r="AA37" s="1">
        <f>AA35</f>
        <v>0</v>
      </c>
      <c r="AB37" s="1">
        <v>2</v>
      </c>
      <c r="AC37" s="1">
        <v>3</v>
      </c>
    </row>
    <row r="38" spans="1:29">
      <c r="A38" s="1"/>
      <c r="B38" s="3" t="s">
        <v>34</v>
      </c>
      <c r="C38" s="1" t="s">
        <v>17</v>
      </c>
      <c r="D38" s="1">
        <v>2</v>
      </c>
      <c r="E38" s="1">
        <v>0</v>
      </c>
      <c r="F38" s="1">
        <v>2</v>
      </c>
      <c r="G38" s="1">
        <v>3</v>
      </c>
      <c r="H38" s="1"/>
      <c r="I38" s="3" t="s">
        <v>34</v>
      </c>
      <c r="J38" s="1" t="s">
        <v>17</v>
      </c>
      <c r="K38" s="1">
        <v>2</v>
      </c>
      <c r="L38" s="1">
        <v>0</v>
      </c>
      <c r="M38" s="1">
        <v>2</v>
      </c>
      <c r="N38" s="1">
        <v>3</v>
      </c>
      <c r="P38" s="72"/>
      <c r="Q38" s="100" t="s">
        <v>208</v>
      </c>
      <c r="R38" s="101"/>
      <c r="S38" s="73">
        <f>SUM(S30:S37)</f>
        <v>18</v>
      </c>
      <c r="T38" s="73">
        <f>SUM(T30:T37)</f>
        <v>3</v>
      </c>
      <c r="U38" s="73">
        <f>SUM(U30:U37)</f>
        <v>20</v>
      </c>
      <c r="V38" s="74">
        <f>SUM(V30:V37)</f>
        <v>30</v>
      </c>
      <c r="W38" s="72"/>
      <c r="X38" s="100" t="s">
        <v>208</v>
      </c>
      <c r="Y38" s="101"/>
      <c r="Z38" s="73">
        <f>SUM(Z30:Z37)</f>
        <v>18</v>
      </c>
      <c r="AA38" s="73">
        <f>SUM(AA30:AA37)</f>
        <v>3</v>
      </c>
      <c r="AB38" s="73">
        <f>SUM(AB30:AB37)</f>
        <v>20</v>
      </c>
      <c r="AC38" s="74">
        <f>SUM(AC30:AC37)</f>
        <v>30</v>
      </c>
    </row>
    <row r="39" spans="1:29">
      <c r="A39" s="1"/>
      <c r="B39" s="3" t="s">
        <v>34</v>
      </c>
      <c r="C39" s="1" t="str">
        <f>C37</f>
        <v>S</v>
      </c>
      <c r="D39" s="1">
        <f>D37</f>
        <v>2</v>
      </c>
      <c r="E39" s="1">
        <f>E37</f>
        <v>0</v>
      </c>
      <c r="F39" s="1">
        <v>2</v>
      </c>
      <c r="G39" s="1">
        <v>3</v>
      </c>
      <c r="H39" s="1"/>
      <c r="I39" s="3" t="s">
        <v>34</v>
      </c>
      <c r="J39" s="1" t="s">
        <v>17</v>
      </c>
      <c r="K39" s="1">
        <v>2</v>
      </c>
      <c r="L39" s="1">
        <v>0</v>
      </c>
      <c r="M39" s="1">
        <v>2</v>
      </c>
      <c r="N39" s="1">
        <v>3</v>
      </c>
      <c r="P39" s="100" t="s">
        <v>28</v>
      </c>
      <c r="Q39" s="101"/>
      <c r="R39" s="100">
        <f>S38+T38</f>
        <v>21</v>
      </c>
      <c r="S39" s="105"/>
      <c r="T39" s="105"/>
      <c r="U39" s="105"/>
      <c r="V39" s="101"/>
      <c r="W39" s="100" t="s">
        <v>28</v>
      </c>
      <c r="X39" s="101"/>
      <c r="Y39" s="100">
        <f>+Z38+AA38</f>
        <v>21</v>
      </c>
      <c r="Z39" s="105"/>
      <c r="AA39" s="105"/>
      <c r="AB39" s="105"/>
      <c r="AC39" s="101"/>
    </row>
    <row r="40" spans="1:29">
      <c r="A40" s="1"/>
      <c r="B40" s="3"/>
      <c r="C40" s="1"/>
      <c r="D40" s="1"/>
      <c r="E40" s="1"/>
      <c r="F40" s="1"/>
      <c r="G40" s="1"/>
      <c r="H40" s="1"/>
      <c r="I40" s="3" t="s">
        <v>34</v>
      </c>
      <c r="J40" s="1" t="str">
        <f>J38</f>
        <v>S</v>
      </c>
      <c r="K40" s="1">
        <f>K38</f>
        <v>2</v>
      </c>
      <c r="L40" s="1">
        <f>L38</f>
        <v>0</v>
      </c>
      <c r="M40" s="1">
        <v>2</v>
      </c>
      <c r="N40" s="1">
        <v>3</v>
      </c>
      <c r="P40" s="96" t="s">
        <v>35</v>
      </c>
      <c r="Q40" s="97"/>
      <c r="R40" s="97"/>
      <c r="S40" s="97"/>
      <c r="T40" s="97"/>
      <c r="U40" s="97"/>
      <c r="V40" s="97"/>
      <c r="W40" s="96" t="s">
        <v>35</v>
      </c>
      <c r="X40" s="96"/>
      <c r="Y40" s="96"/>
      <c r="Z40" s="96"/>
      <c r="AA40" s="96"/>
      <c r="AB40" s="96"/>
      <c r="AC40" s="96"/>
    </row>
    <row r="41" spans="1:29">
      <c r="A41" s="12" t="s">
        <v>28</v>
      </c>
      <c r="B41" s="6"/>
      <c r="C41" s="12" t="s">
        <v>12</v>
      </c>
      <c r="D41" s="12">
        <f>+D32+D33+D34+D35</f>
        <v>10</v>
      </c>
      <c r="E41" s="12">
        <f t="shared" ref="E41:G41" si="0">+E32+E33+E34+E35</f>
        <v>2</v>
      </c>
      <c r="F41" s="12">
        <f t="shared" si="0"/>
        <v>12</v>
      </c>
      <c r="G41" s="12">
        <f t="shared" si="0"/>
        <v>19</v>
      </c>
      <c r="H41" s="12" t="s">
        <v>28</v>
      </c>
      <c r="I41" s="6"/>
      <c r="J41" s="12" t="s">
        <v>12</v>
      </c>
      <c r="K41" s="12">
        <f>+K32+K33+K34+K35+K36</f>
        <v>12</v>
      </c>
      <c r="L41" s="12">
        <f t="shared" ref="L41:N41" si="1">+L32+L33+L34+L35+L36</f>
        <v>2</v>
      </c>
      <c r="M41" s="12">
        <f t="shared" si="1"/>
        <v>14</v>
      </c>
      <c r="N41" s="12">
        <f t="shared" si="1"/>
        <v>19</v>
      </c>
      <c r="P41" s="1" t="s">
        <v>225</v>
      </c>
      <c r="Q41" s="3" t="s">
        <v>65</v>
      </c>
      <c r="R41" s="1" t="s">
        <v>17</v>
      </c>
      <c r="S41" s="1">
        <v>2</v>
      </c>
      <c r="T41" s="1">
        <f>T47</f>
        <v>0</v>
      </c>
      <c r="U41" s="1">
        <v>2</v>
      </c>
      <c r="V41" s="1">
        <f>V47</f>
        <v>3</v>
      </c>
      <c r="W41" s="1" t="s">
        <v>226</v>
      </c>
      <c r="X41" s="3" t="s">
        <v>67</v>
      </c>
      <c r="Y41" s="1" t="s">
        <v>17</v>
      </c>
      <c r="Z41" s="1">
        <v>2</v>
      </c>
      <c r="AA41" s="1">
        <v>0</v>
      </c>
      <c r="AB41" s="1">
        <v>2</v>
      </c>
      <c r="AC41" s="1">
        <v>3</v>
      </c>
    </row>
    <row r="42" spans="1:29">
      <c r="A42" s="12" t="s">
        <v>28</v>
      </c>
      <c r="B42" s="6"/>
      <c r="C42" s="12" t="s">
        <v>20</v>
      </c>
      <c r="D42" s="12">
        <f>+D37</f>
        <v>2</v>
      </c>
      <c r="E42" s="12">
        <f t="shared" ref="E42:F42" si="2">+E37</f>
        <v>0</v>
      </c>
      <c r="F42" s="12">
        <f t="shared" si="2"/>
        <v>2</v>
      </c>
      <c r="G42" s="12">
        <f>+G36</f>
        <v>2</v>
      </c>
      <c r="H42" s="12" t="s">
        <v>28</v>
      </c>
      <c r="I42" s="6"/>
      <c r="J42" s="12" t="s">
        <v>20</v>
      </c>
      <c r="K42" s="12">
        <f>+K37</f>
        <v>2</v>
      </c>
      <c r="L42" s="12">
        <f t="shared" ref="L42:N42" si="3">+L37</f>
        <v>0</v>
      </c>
      <c r="M42" s="12">
        <f t="shared" si="3"/>
        <v>2</v>
      </c>
      <c r="N42" s="12">
        <f t="shared" si="3"/>
        <v>2</v>
      </c>
      <c r="P42" s="1" t="s">
        <v>227</v>
      </c>
      <c r="Q42" s="5" t="s">
        <v>69</v>
      </c>
      <c r="R42" s="1" t="s">
        <v>17</v>
      </c>
      <c r="S42" s="1">
        <v>2</v>
      </c>
      <c r="T42" s="1">
        <v>0</v>
      </c>
      <c r="U42" s="1">
        <v>2</v>
      </c>
      <c r="V42" s="1">
        <v>3</v>
      </c>
      <c r="W42" s="1" t="s">
        <v>228</v>
      </c>
      <c r="X42" s="3" t="s">
        <v>71</v>
      </c>
      <c r="Y42" s="1" t="s">
        <v>17</v>
      </c>
      <c r="Z42" s="1">
        <v>2</v>
      </c>
      <c r="AA42" s="1">
        <v>0</v>
      </c>
      <c r="AB42" s="1">
        <v>2</v>
      </c>
      <c r="AC42" s="1">
        <v>3</v>
      </c>
    </row>
    <row r="43" spans="1:29">
      <c r="A43" s="12" t="s">
        <v>28</v>
      </c>
      <c r="B43" s="6"/>
      <c r="C43" s="12" t="s">
        <v>17</v>
      </c>
      <c r="D43" s="12">
        <f>+D37+D38+D39</f>
        <v>6</v>
      </c>
      <c r="E43" s="12">
        <f t="shared" ref="E43:F43" si="4">+E37+E38+E39</f>
        <v>0</v>
      </c>
      <c r="F43" s="12">
        <f t="shared" si="4"/>
        <v>6</v>
      </c>
      <c r="G43" s="12">
        <f>+G37+G38+G39</f>
        <v>9</v>
      </c>
      <c r="H43" s="12" t="s">
        <v>28</v>
      </c>
      <c r="I43" s="6"/>
      <c r="J43" s="12" t="s">
        <v>17</v>
      </c>
      <c r="K43" s="12">
        <f>+K38+K39+K40</f>
        <v>6</v>
      </c>
      <c r="L43" s="12">
        <f t="shared" ref="L43:N43" si="5">+L38+L39+L40</f>
        <v>0</v>
      </c>
      <c r="M43" s="12">
        <f t="shared" si="5"/>
        <v>6</v>
      </c>
      <c r="N43" s="12">
        <f t="shared" si="5"/>
        <v>9</v>
      </c>
      <c r="P43" s="1" t="s">
        <v>499</v>
      </c>
      <c r="Q43" s="5" t="s">
        <v>500</v>
      </c>
      <c r="R43" s="1" t="s">
        <v>17</v>
      </c>
      <c r="S43" s="1">
        <v>2</v>
      </c>
      <c r="T43" s="1">
        <v>0</v>
      </c>
      <c r="U43" s="1">
        <v>2</v>
      </c>
      <c r="V43" s="1">
        <v>3</v>
      </c>
      <c r="W43" s="1" t="s">
        <v>501</v>
      </c>
      <c r="X43" s="5" t="s">
        <v>502</v>
      </c>
      <c r="Y43" s="1" t="s">
        <v>17</v>
      </c>
      <c r="Z43" s="1">
        <v>2</v>
      </c>
      <c r="AA43" s="1">
        <v>0</v>
      </c>
      <c r="AB43" s="1">
        <v>2</v>
      </c>
      <c r="AC43" s="1">
        <v>3</v>
      </c>
    </row>
    <row r="44" spans="1:29">
      <c r="A44" s="7" t="s">
        <v>150</v>
      </c>
      <c r="B44" s="6"/>
      <c r="C44" s="12"/>
      <c r="D44" s="12">
        <f>SUM(D41:D43)</f>
        <v>18</v>
      </c>
      <c r="E44" s="12">
        <f>SUM(E41:E43)</f>
        <v>2</v>
      </c>
      <c r="F44" s="12">
        <f>SUM(F41:F43)</f>
        <v>20</v>
      </c>
      <c r="G44" s="12">
        <f>SUM(G41:G43)</f>
        <v>30</v>
      </c>
      <c r="H44" s="7" t="s">
        <v>150</v>
      </c>
      <c r="I44" s="6"/>
      <c r="J44" s="12"/>
      <c r="K44" s="12">
        <f>SUM(K41:K43)</f>
        <v>20</v>
      </c>
      <c r="L44" s="12">
        <f>SUM(L41:L43)</f>
        <v>2</v>
      </c>
      <c r="M44" s="12">
        <f>SUM(M41:M43)</f>
        <v>22</v>
      </c>
      <c r="N44" s="12">
        <f>SUM(N41:N43)</f>
        <v>30</v>
      </c>
      <c r="P44" s="1" t="s">
        <v>231</v>
      </c>
      <c r="Q44" s="3" t="s">
        <v>232</v>
      </c>
      <c r="R44" s="1" t="s">
        <v>17</v>
      </c>
      <c r="S44" s="1">
        <v>2</v>
      </c>
      <c r="T44" s="1">
        <v>0</v>
      </c>
      <c r="U44" s="1">
        <v>2</v>
      </c>
      <c r="V44" s="1">
        <v>3</v>
      </c>
      <c r="W44" s="1" t="s">
        <v>233</v>
      </c>
      <c r="X44" s="3" t="s">
        <v>75</v>
      </c>
      <c r="Y44" s="1" t="s">
        <v>17</v>
      </c>
      <c r="Z44" s="1">
        <v>2</v>
      </c>
      <c r="AA44" s="1">
        <v>0</v>
      </c>
      <c r="AB44" s="1">
        <v>2</v>
      </c>
      <c r="AC44" s="1">
        <v>3</v>
      </c>
    </row>
    <row r="45" spans="1:29">
      <c r="A45" s="96" t="s">
        <v>35</v>
      </c>
      <c r="B45" s="97"/>
      <c r="C45" s="97"/>
      <c r="D45" s="97"/>
      <c r="E45" s="97"/>
      <c r="F45" s="97"/>
      <c r="G45" s="97"/>
      <c r="H45" s="96" t="s">
        <v>35</v>
      </c>
      <c r="I45" s="96"/>
      <c r="J45" s="96"/>
      <c r="K45" s="96"/>
      <c r="L45" s="96"/>
      <c r="M45" s="96"/>
      <c r="N45" s="96"/>
      <c r="P45" s="1" t="s">
        <v>234</v>
      </c>
      <c r="Q45" s="75" t="s">
        <v>86</v>
      </c>
      <c r="R45" s="1" t="s">
        <v>17</v>
      </c>
      <c r="S45" s="1">
        <f>S34</f>
        <v>2</v>
      </c>
      <c r="T45" s="1">
        <f>T34</f>
        <v>0</v>
      </c>
      <c r="U45" s="1">
        <v>2</v>
      </c>
      <c r="V45" s="1">
        <v>3</v>
      </c>
      <c r="W45" s="1" t="s">
        <v>235</v>
      </c>
      <c r="X45" s="4" t="s">
        <v>84</v>
      </c>
      <c r="Y45" s="1" t="s">
        <v>17</v>
      </c>
      <c r="Z45" s="1">
        <v>2</v>
      </c>
      <c r="AA45" s="1">
        <v>0</v>
      </c>
      <c r="AB45" s="1">
        <v>2</v>
      </c>
      <c r="AC45" s="1">
        <v>3</v>
      </c>
    </row>
    <row r="46" spans="1:29">
      <c r="A46" s="1" t="s">
        <v>225</v>
      </c>
      <c r="B46" s="3" t="s">
        <v>65</v>
      </c>
      <c r="C46" s="1" t="s">
        <v>17</v>
      </c>
      <c r="D46" s="1">
        <v>2</v>
      </c>
      <c r="E46" s="1">
        <f>E52</f>
        <v>0</v>
      </c>
      <c r="F46" s="1">
        <v>2</v>
      </c>
      <c r="G46" s="1">
        <f>G52</f>
        <v>3</v>
      </c>
      <c r="H46" s="1" t="s">
        <v>226</v>
      </c>
      <c r="I46" s="3" t="s">
        <v>67</v>
      </c>
      <c r="J46" s="1" t="s">
        <v>17</v>
      </c>
      <c r="K46" s="1">
        <v>2</v>
      </c>
      <c r="L46" s="1">
        <v>0</v>
      </c>
      <c r="M46" s="1">
        <v>2</v>
      </c>
      <c r="N46" s="1">
        <v>3</v>
      </c>
      <c r="P46" s="1" t="s">
        <v>236</v>
      </c>
      <c r="Q46" s="3" t="s">
        <v>38</v>
      </c>
      <c r="R46" s="1" t="s">
        <v>17</v>
      </c>
      <c r="S46" s="1">
        <v>2</v>
      </c>
      <c r="T46" s="1">
        <f>T31</f>
        <v>0</v>
      </c>
      <c r="U46" s="1">
        <v>2</v>
      </c>
      <c r="V46" s="1">
        <v>3</v>
      </c>
      <c r="W46" s="1" t="s">
        <v>237</v>
      </c>
      <c r="X46" s="3" t="s">
        <v>36</v>
      </c>
      <c r="Y46" s="1" t="s">
        <v>17</v>
      </c>
      <c r="Z46" s="1">
        <v>2</v>
      </c>
      <c r="AA46" s="1">
        <v>0</v>
      </c>
      <c r="AB46" s="1">
        <v>2</v>
      </c>
      <c r="AC46" s="1">
        <v>3</v>
      </c>
    </row>
    <row r="47" spans="1:29">
      <c r="A47" s="1" t="s">
        <v>227</v>
      </c>
      <c r="B47" s="5" t="s">
        <v>69</v>
      </c>
      <c r="C47" s="1" t="s">
        <v>17</v>
      </c>
      <c r="D47" s="1">
        <v>2</v>
      </c>
      <c r="E47" s="1">
        <v>0</v>
      </c>
      <c r="F47" s="1">
        <v>2</v>
      </c>
      <c r="G47" s="1">
        <v>3</v>
      </c>
      <c r="H47" s="1" t="s">
        <v>228</v>
      </c>
      <c r="I47" s="3" t="s">
        <v>71</v>
      </c>
      <c r="J47" s="1" t="s">
        <v>17</v>
      </c>
      <c r="K47" s="1">
        <v>2</v>
      </c>
      <c r="L47" s="1">
        <v>0</v>
      </c>
      <c r="M47" s="1">
        <v>2</v>
      </c>
      <c r="N47" s="1">
        <v>3</v>
      </c>
      <c r="P47" s="1" t="s">
        <v>238</v>
      </c>
      <c r="Q47" s="3" t="s">
        <v>88</v>
      </c>
      <c r="R47" s="1" t="s">
        <v>17</v>
      </c>
      <c r="S47" s="1">
        <v>2</v>
      </c>
      <c r="T47" s="1">
        <v>0</v>
      </c>
      <c r="U47" s="1">
        <v>2</v>
      </c>
      <c r="V47" s="1">
        <v>3</v>
      </c>
      <c r="W47" s="1" t="s">
        <v>239</v>
      </c>
      <c r="X47" s="3" t="s">
        <v>92</v>
      </c>
      <c r="Y47" s="1" t="s">
        <v>17</v>
      </c>
      <c r="Z47" s="1">
        <v>2</v>
      </c>
      <c r="AA47" s="1">
        <v>0</v>
      </c>
      <c r="AB47" s="1">
        <v>2</v>
      </c>
      <c r="AC47" s="1">
        <v>3</v>
      </c>
    </row>
    <row r="48" spans="1:29">
      <c r="A48" s="1" t="s">
        <v>231</v>
      </c>
      <c r="B48" s="3" t="s">
        <v>232</v>
      </c>
      <c r="C48" s="1" t="s">
        <v>17</v>
      </c>
      <c r="D48" s="1">
        <v>2</v>
      </c>
      <c r="E48" s="1">
        <v>0</v>
      </c>
      <c r="F48" s="1">
        <v>2</v>
      </c>
      <c r="G48" s="1">
        <v>3</v>
      </c>
      <c r="H48" s="1" t="s">
        <v>233</v>
      </c>
      <c r="I48" s="3" t="s">
        <v>75</v>
      </c>
      <c r="J48" s="1" t="s">
        <v>17</v>
      </c>
      <c r="K48" s="1">
        <v>2</v>
      </c>
      <c r="L48" s="1">
        <v>0</v>
      </c>
      <c r="M48" s="1">
        <v>2</v>
      </c>
      <c r="N48" s="1">
        <v>3</v>
      </c>
      <c r="P48" s="1" t="s">
        <v>240</v>
      </c>
      <c r="Q48" s="5" t="s">
        <v>37</v>
      </c>
      <c r="R48" s="1" t="str">
        <f>R35</f>
        <v>S</v>
      </c>
      <c r="S48" s="1">
        <f>S35</f>
        <v>2</v>
      </c>
      <c r="T48" s="1">
        <f>T35</f>
        <v>0</v>
      </c>
      <c r="U48" s="1">
        <v>2</v>
      </c>
      <c r="V48" s="1">
        <f>V35</f>
        <v>3</v>
      </c>
      <c r="W48" s="1" t="s">
        <v>241</v>
      </c>
      <c r="X48" s="5" t="s">
        <v>242</v>
      </c>
      <c r="Y48" s="1" t="s">
        <v>17</v>
      </c>
      <c r="Z48" s="1">
        <v>2</v>
      </c>
      <c r="AA48" s="1">
        <v>0</v>
      </c>
      <c r="AB48" s="1">
        <v>2</v>
      </c>
      <c r="AC48" s="1">
        <v>3</v>
      </c>
    </row>
    <row r="49" spans="1:29">
      <c r="A49" s="1" t="s">
        <v>234</v>
      </c>
      <c r="B49" s="75" t="s">
        <v>86</v>
      </c>
      <c r="C49" s="1" t="s">
        <v>17</v>
      </c>
      <c r="D49" s="1">
        <v>2</v>
      </c>
      <c r="E49" s="1">
        <v>0</v>
      </c>
      <c r="F49" s="1">
        <v>2</v>
      </c>
      <c r="G49" s="1">
        <v>3</v>
      </c>
      <c r="H49" s="1" t="s">
        <v>235</v>
      </c>
      <c r="I49" s="4" t="s">
        <v>84</v>
      </c>
      <c r="J49" s="1" t="s">
        <v>17</v>
      </c>
      <c r="K49" s="1">
        <v>2</v>
      </c>
      <c r="L49" s="1">
        <v>0</v>
      </c>
      <c r="M49" s="1">
        <v>2</v>
      </c>
      <c r="N49" s="1">
        <v>3</v>
      </c>
      <c r="P49" s="1" t="s">
        <v>141</v>
      </c>
      <c r="Q49" s="3" t="s">
        <v>142</v>
      </c>
      <c r="R49" s="1" t="s">
        <v>17</v>
      </c>
      <c r="S49" s="1">
        <v>2</v>
      </c>
      <c r="T49" s="1">
        <v>0</v>
      </c>
      <c r="U49" s="1">
        <v>2</v>
      </c>
      <c r="V49" s="1">
        <v>3</v>
      </c>
      <c r="W49" s="1" t="s">
        <v>245</v>
      </c>
      <c r="X49" s="3" t="s">
        <v>90</v>
      </c>
      <c r="Y49" s="1" t="s">
        <v>17</v>
      </c>
      <c r="Z49" s="1">
        <v>2</v>
      </c>
      <c r="AA49" s="1">
        <v>0</v>
      </c>
      <c r="AB49" s="1">
        <v>2</v>
      </c>
      <c r="AC49" s="1">
        <v>3</v>
      </c>
    </row>
    <row r="50" spans="1:29">
      <c r="A50" s="1" t="s">
        <v>236</v>
      </c>
      <c r="B50" s="3" t="s">
        <v>38</v>
      </c>
      <c r="C50" s="1" t="s">
        <v>17</v>
      </c>
      <c r="D50" s="1">
        <f>D37</f>
        <v>2</v>
      </c>
      <c r="E50" s="1">
        <f>E37</f>
        <v>0</v>
      </c>
      <c r="F50" s="1">
        <v>2</v>
      </c>
      <c r="G50" s="1">
        <v>3</v>
      </c>
      <c r="H50" s="1" t="s">
        <v>237</v>
      </c>
      <c r="I50" s="3" t="s">
        <v>36</v>
      </c>
      <c r="J50" s="1" t="s">
        <v>17</v>
      </c>
      <c r="K50" s="1">
        <v>2</v>
      </c>
      <c r="L50" s="1">
        <v>0</v>
      </c>
      <c r="M50" s="1">
        <v>2</v>
      </c>
      <c r="N50" s="1">
        <v>3</v>
      </c>
      <c r="P50" s="1"/>
      <c r="Q50" s="3"/>
      <c r="R50" s="1"/>
      <c r="S50" s="1"/>
      <c r="T50" s="1"/>
      <c r="U50" s="1"/>
      <c r="V50" s="1"/>
      <c r="W50" s="1" t="s">
        <v>247</v>
      </c>
      <c r="X50" s="3" t="s">
        <v>94</v>
      </c>
      <c r="Y50" s="1" t="s">
        <v>17</v>
      </c>
      <c r="Z50" s="1">
        <v>2</v>
      </c>
      <c r="AA50" s="1">
        <v>0</v>
      </c>
      <c r="AB50" s="1">
        <v>2</v>
      </c>
      <c r="AC50" s="1">
        <v>3</v>
      </c>
    </row>
    <row r="51" spans="1:29">
      <c r="A51" s="1" t="s">
        <v>238</v>
      </c>
      <c r="B51" s="3" t="s">
        <v>88</v>
      </c>
      <c r="C51" s="1" t="s">
        <v>17</v>
      </c>
      <c r="D51" s="1">
        <v>2</v>
      </c>
      <c r="E51" s="1">
        <f>E33</f>
        <v>0</v>
      </c>
      <c r="F51" s="1">
        <v>2</v>
      </c>
      <c r="G51" s="1">
        <v>3</v>
      </c>
      <c r="H51" s="1" t="s">
        <v>239</v>
      </c>
      <c r="I51" s="3" t="s">
        <v>92</v>
      </c>
      <c r="J51" s="1" t="s">
        <v>17</v>
      </c>
      <c r="K51" s="1">
        <v>2</v>
      </c>
      <c r="L51" s="1">
        <v>0</v>
      </c>
      <c r="M51" s="1">
        <v>2</v>
      </c>
      <c r="N51" s="1">
        <v>3</v>
      </c>
      <c r="P51" s="1"/>
      <c r="Q51" s="3"/>
      <c r="R51" s="1"/>
      <c r="S51" s="1"/>
      <c r="T51" s="1"/>
      <c r="U51" s="1"/>
      <c r="V51" s="1"/>
      <c r="W51" s="1"/>
      <c r="X51" s="3"/>
      <c r="Y51" s="1"/>
      <c r="Z51" s="1"/>
      <c r="AA51" s="1"/>
      <c r="AB51" s="1"/>
      <c r="AC51" s="1"/>
    </row>
    <row r="52" spans="1:29">
      <c r="A52" s="1" t="s">
        <v>240</v>
      </c>
      <c r="B52" s="5" t="s">
        <v>37</v>
      </c>
      <c r="C52" s="1" t="s">
        <v>17</v>
      </c>
      <c r="D52" s="1">
        <v>2</v>
      </c>
      <c r="E52" s="1">
        <v>0</v>
      </c>
      <c r="F52" s="1">
        <v>2</v>
      </c>
      <c r="G52" s="1">
        <v>3</v>
      </c>
      <c r="H52" s="1" t="s">
        <v>241</v>
      </c>
      <c r="I52" s="5" t="s">
        <v>242</v>
      </c>
      <c r="J52" s="1" t="s">
        <v>17</v>
      </c>
      <c r="K52" s="1">
        <v>2</v>
      </c>
      <c r="L52" s="1">
        <v>0</v>
      </c>
      <c r="M52" s="1">
        <v>2</v>
      </c>
      <c r="N52" s="1">
        <v>3</v>
      </c>
      <c r="P52" s="70" t="s">
        <v>177</v>
      </c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2">
        <f>+V22+AC22+V38+AC38</f>
        <v>121</v>
      </c>
    </row>
    <row r="53" spans="1:29">
      <c r="A53" s="12" t="s">
        <v>243</v>
      </c>
      <c r="B53" s="9" t="s">
        <v>229</v>
      </c>
      <c r="C53" s="12" t="str">
        <f>C38</f>
        <v>S</v>
      </c>
      <c r="D53" s="12">
        <f>D38</f>
        <v>2</v>
      </c>
      <c r="E53" s="12">
        <f>E38</f>
        <v>0</v>
      </c>
      <c r="F53" s="12">
        <v>2</v>
      </c>
      <c r="G53" s="12">
        <f>G38</f>
        <v>3</v>
      </c>
      <c r="H53" s="1" t="s">
        <v>245</v>
      </c>
      <c r="I53" s="3" t="s">
        <v>90</v>
      </c>
      <c r="J53" s="1" t="s">
        <v>17</v>
      </c>
      <c r="K53" s="1">
        <v>2</v>
      </c>
      <c r="L53" s="1">
        <v>0</v>
      </c>
      <c r="M53" s="1">
        <v>2</v>
      </c>
      <c r="N53" s="1">
        <v>3</v>
      </c>
      <c r="O53" s="76"/>
    </row>
    <row r="54" spans="1:29">
      <c r="A54" s="12" t="s">
        <v>246</v>
      </c>
      <c r="B54" s="6" t="s">
        <v>244</v>
      </c>
      <c r="C54" s="12" t="s">
        <v>17</v>
      </c>
      <c r="D54" s="12">
        <v>2</v>
      </c>
      <c r="E54" s="12">
        <v>0</v>
      </c>
      <c r="F54" s="12">
        <v>2</v>
      </c>
      <c r="G54" s="12">
        <v>3</v>
      </c>
      <c r="H54" s="12" t="s">
        <v>247</v>
      </c>
      <c r="I54" s="9" t="s">
        <v>230</v>
      </c>
      <c r="J54" s="12" t="s">
        <v>17</v>
      </c>
      <c r="K54" s="12">
        <v>2</v>
      </c>
      <c r="L54" s="12">
        <v>0</v>
      </c>
      <c r="M54" s="12">
        <v>2</v>
      </c>
      <c r="N54" s="12">
        <v>3</v>
      </c>
    </row>
    <row r="55" spans="1:29">
      <c r="A55" s="12" t="s">
        <v>249</v>
      </c>
      <c r="B55" s="6" t="s">
        <v>53</v>
      </c>
      <c r="C55" s="12" t="s">
        <v>17</v>
      </c>
      <c r="D55" s="12">
        <v>2</v>
      </c>
      <c r="E55" s="12">
        <v>0</v>
      </c>
      <c r="F55" s="12">
        <v>2</v>
      </c>
      <c r="G55" s="12">
        <v>3</v>
      </c>
      <c r="H55" s="12" t="s">
        <v>251</v>
      </c>
      <c r="I55" s="6" t="s">
        <v>248</v>
      </c>
      <c r="J55" s="12" t="s">
        <v>17</v>
      </c>
      <c r="K55" s="12">
        <v>2</v>
      </c>
      <c r="L55" s="12">
        <v>0</v>
      </c>
      <c r="M55" s="12">
        <v>2</v>
      </c>
      <c r="N55" s="12">
        <v>3</v>
      </c>
    </row>
    <row r="56" spans="1:29">
      <c r="A56" s="12" t="s">
        <v>253</v>
      </c>
      <c r="B56" s="6" t="s">
        <v>250</v>
      </c>
      <c r="C56" s="12" t="s">
        <v>17</v>
      </c>
      <c r="D56" s="12">
        <v>2</v>
      </c>
      <c r="E56" s="12">
        <v>0</v>
      </c>
      <c r="F56" s="12">
        <v>2</v>
      </c>
      <c r="G56" s="12">
        <v>3</v>
      </c>
      <c r="H56" s="12" t="s">
        <v>255</v>
      </c>
      <c r="I56" s="6" t="s">
        <v>252</v>
      </c>
      <c r="J56" s="12" t="s">
        <v>17</v>
      </c>
      <c r="K56" s="12">
        <v>2</v>
      </c>
      <c r="L56" s="12">
        <v>0</v>
      </c>
      <c r="M56" s="12">
        <v>2</v>
      </c>
      <c r="N56" s="12">
        <v>3</v>
      </c>
    </row>
    <row r="57" spans="1:29">
      <c r="A57" s="12" t="s">
        <v>257</v>
      </c>
      <c r="B57" s="6" t="s">
        <v>254</v>
      </c>
      <c r="C57" s="12" t="s">
        <v>17</v>
      </c>
      <c r="D57" s="12">
        <v>2</v>
      </c>
      <c r="E57" s="12">
        <v>0</v>
      </c>
      <c r="F57" s="12">
        <v>2</v>
      </c>
      <c r="G57" s="12">
        <v>3</v>
      </c>
      <c r="H57" s="12" t="s">
        <v>259</v>
      </c>
      <c r="I57" s="6" t="s">
        <v>256</v>
      </c>
      <c r="J57" s="12" t="s">
        <v>17</v>
      </c>
      <c r="K57" s="12">
        <v>2</v>
      </c>
      <c r="L57" s="12">
        <v>0</v>
      </c>
      <c r="M57" s="12">
        <v>2</v>
      </c>
      <c r="N57" s="12">
        <v>3</v>
      </c>
    </row>
    <row r="58" spans="1:29">
      <c r="A58" s="12" t="s">
        <v>465</v>
      </c>
      <c r="B58" s="6" t="s">
        <v>258</v>
      </c>
      <c r="C58" s="12" t="s">
        <v>17</v>
      </c>
      <c r="D58" s="12">
        <v>2</v>
      </c>
      <c r="E58" s="12">
        <v>0</v>
      </c>
      <c r="F58" s="12">
        <v>2</v>
      </c>
      <c r="G58" s="12">
        <v>3</v>
      </c>
      <c r="H58" s="12" t="s">
        <v>261</v>
      </c>
      <c r="I58" s="6" t="s">
        <v>260</v>
      </c>
      <c r="J58" s="12" t="s">
        <v>17</v>
      </c>
      <c r="K58" s="12">
        <v>2</v>
      </c>
      <c r="L58" s="12">
        <v>0</v>
      </c>
      <c r="M58" s="12">
        <v>2</v>
      </c>
      <c r="N58" s="12">
        <v>3</v>
      </c>
    </row>
    <row r="59" spans="1:29">
      <c r="A59" s="1" t="s">
        <v>141</v>
      </c>
      <c r="B59" s="3" t="s">
        <v>142</v>
      </c>
      <c r="C59" s="1" t="s">
        <v>17</v>
      </c>
      <c r="D59" s="1">
        <v>2</v>
      </c>
      <c r="E59" s="1">
        <v>0</v>
      </c>
      <c r="F59" s="1">
        <v>2</v>
      </c>
      <c r="G59" s="1">
        <v>3</v>
      </c>
      <c r="H59" s="12" t="s">
        <v>464</v>
      </c>
      <c r="I59" s="6" t="s">
        <v>262</v>
      </c>
      <c r="J59" s="12" t="s">
        <v>17</v>
      </c>
      <c r="K59" s="12">
        <v>2</v>
      </c>
      <c r="L59" s="12">
        <v>0</v>
      </c>
      <c r="M59" s="12">
        <v>2</v>
      </c>
      <c r="N59" s="12">
        <v>3</v>
      </c>
    </row>
    <row r="60" spans="1:29">
      <c r="A60" s="70" t="s">
        <v>177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2">
        <f>+G27+N27+G44+N44</f>
        <v>123</v>
      </c>
    </row>
    <row r="61" spans="1:29">
      <c r="B61" s="47" t="s">
        <v>263</v>
      </c>
      <c r="D61" s="76"/>
    </row>
    <row r="62" spans="1:29">
      <c r="B62" s="47" t="s">
        <v>264</v>
      </c>
      <c r="I62" s="78"/>
    </row>
    <row r="64" spans="1:29" s="79" customFormat="1" ht="12">
      <c r="A64" s="77"/>
      <c r="B64" s="47"/>
      <c r="C64" s="47"/>
      <c r="D64" s="47"/>
      <c r="E64" s="47"/>
      <c r="F64" s="47"/>
      <c r="G64" s="47"/>
      <c r="H64" s="77"/>
      <c r="I64" s="47"/>
      <c r="J64" s="47"/>
      <c r="K64" s="47"/>
      <c r="L64" s="47"/>
      <c r="M64" s="47"/>
      <c r="N64" s="47"/>
    </row>
  </sheetData>
  <mergeCells count="44">
    <mergeCell ref="A1:N1"/>
    <mergeCell ref="P1:AC1"/>
    <mergeCell ref="P39:Q39"/>
    <mergeCell ref="R39:V39"/>
    <mergeCell ref="W39:X39"/>
    <mergeCell ref="Y39:AC39"/>
    <mergeCell ref="P23:Q23"/>
    <mergeCell ref="R23:V23"/>
    <mergeCell ref="W23:X23"/>
    <mergeCell ref="Y23:AC23"/>
    <mergeCell ref="P26:AC26"/>
    <mergeCell ref="P7:AC7"/>
    <mergeCell ref="P8:AC8"/>
    <mergeCell ref="P9:V9"/>
    <mergeCell ref="W9:AC9"/>
    <mergeCell ref="Q22:R22"/>
    <mergeCell ref="P40:V40"/>
    <mergeCell ref="W40:AC40"/>
    <mergeCell ref="P27:AC27"/>
    <mergeCell ref="P28:V28"/>
    <mergeCell ref="W28:AC28"/>
    <mergeCell ref="Q38:R38"/>
    <mergeCell ref="X38:Y38"/>
    <mergeCell ref="X22:Y22"/>
    <mergeCell ref="P2:AC2"/>
    <mergeCell ref="Q3:AA3"/>
    <mergeCell ref="P4:AC4"/>
    <mergeCell ref="P5:AC5"/>
    <mergeCell ref="P6:AC6"/>
    <mergeCell ref="A2:N2"/>
    <mergeCell ref="A4:N4"/>
    <mergeCell ref="A5:N5"/>
    <mergeCell ref="A6:N6"/>
    <mergeCell ref="A7:N7"/>
    <mergeCell ref="A8:N8"/>
    <mergeCell ref="A9:G9"/>
    <mergeCell ref="H9:N9"/>
    <mergeCell ref="A3:N3"/>
    <mergeCell ref="A28:N28"/>
    <mergeCell ref="A29:N29"/>
    <mergeCell ref="A30:G30"/>
    <mergeCell ref="H30:N30"/>
    <mergeCell ref="A45:G45"/>
    <mergeCell ref="H45:N45"/>
  </mergeCells>
  <pageMargins left="0.11811023622047245" right="0.11811023622047245" top="0.15748031496062992" bottom="0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54"/>
  <sheetViews>
    <sheetView topLeftCell="A13" workbookViewId="0">
      <selection activeCell="A13" sqref="A1:XFD1048576"/>
    </sheetView>
  </sheetViews>
  <sheetFormatPr defaultColWidth="9.140625" defaultRowHeight="12"/>
  <cols>
    <col min="1" max="1" width="7.42578125" style="79" customWidth="1"/>
    <col min="2" max="2" width="24.5703125" style="79" customWidth="1"/>
    <col min="3" max="3" width="3.42578125" style="79" bestFit="1" customWidth="1"/>
    <col min="4" max="4" width="2.7109375" style="79" bestFit="1" customWidth="1"/>
    <col min="5" max="5" width="2.140625" style="79" bestFit="1" customWidth="1"/>
    <col min="6" max="6" width="2.7109375" style="79" customWidth="1"/>
    <col min="7" max="7" width="5.140625" style="79" bestFit="1" customWidth="1"/>
    <col min="8" max="8" width="8.7109375" style="79" bestFit="1" customWidth="1"/>
    <col min="9" max="9" width="27.7109375" style="79" bestFit="1" customWidth="1"/>
    <col min="10" max="10" width="3.42578125" style="79" bestFit="1" customWidth="1"/>
    <col min="11" max="12" width="2.7109375" style="79" bestFit="1" customWidth="1"/>
    <col min="13" max="13" width="2.7109375" style="79" customWidth="1"/>
    <col min="14" max="14" width="6.28515625" style="79" bestFit="1" customWidth="1"/>
    <col min="15" max="16" width="9.140625" style="79"/>
    <col min="17" max="17" width="23.5703125" style="79" customWidth="1"/>
    <col min="18" max="22" width="4" style="79" customWidth="1"/>
    <col min="23" max="23" width="9.140625" style="79"/>
    <col min="24" max="24" width="24.5703125" style="79" customWidth="1"/>
    <col min="25" max="28" width="3" style="79" customWidth="1"/>
    <col min="29" max="29" width="5.140625" style="79" bestFit="1" customWidth="1"/>
    <col min="30" max="16384" width="9.140625" style="79"/>
  </cols>
  <sheetData>
    <row r="1" spans="1:29" s="69" customFormat="1" ht="18.75">
      <c r="A1" s="103" t="s">
        <v>563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P1" s="103" t="s">
        <v>562</v>
      </c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</row>
    <row r="2" spans="1:29" s="68" customFormat="1" ht="35.25" customHeight="1">
      <c r="A2" s="106" t="s">
        <v>182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P2" s="106" t="s">
        <v>182</v>
      </c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</row>
    <row r="3" spans="1:29" s="68" customFormat="1" ht="26.25" customHeight="1">
      <c r="A3" s="108" t="s">
        <v>571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P3" s="77"/>
      <c r="Q3" s="108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47"/>
      <c r="AC3" s="47"/>
    </row>
    <row r="4" spans="1:29" ht="15" customHeight="1">
      <c r="A4" s="109" t="s">
        <v>0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P4" s="109" t="s">
        <v>0</v>
      </c>
      <c r="Q4" s="109"/>
      <c r="R4" s="109"/>
      <c r="S4" s="109"/>
      <c r="T4" s="109"/>
      <c r="U4" s="109"/>
      <c r="V4" s="109"/>
      <c r="W4" s="109"/>
      <c r="X4" s="109"/>
      <c r="Y4" s="109"/>
      <c r="Z4" s="109"/>
      <c r="AA4" s="109"/>
      <c r="AB4" s="109"/>
      <c r="AC4" s="109"/>
    </row>
    <row r="5" spans="1:29" ht="15" customHeight="1">
      <c r="A5" s="109" t="s">
        <v>483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P5" s="109" t="s">
        <v>503</v>
      </c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</row>
    <row r="6" spans="1:29" ht="15" customHeight="1">
      <c r="A6" s="96" t="s">
        <v>415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P6" s="109" t="s">
        <v>504</v>
      </c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</row>
    <row r="7" spans="1:29" ht="15" customHeight="1">
      <c r="A7" s="96" t="s">
        <v>1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P7" s="96" t="s">
        <v>576</v>
      </c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</row>
    <row r="8" spans="1:29" ht="15" customHeight="1">
      <c r="A8" s="96" t="s">
        <v>2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P8" s="96" t="s">
        <v>1</v>
      </c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</row>
    <row r="9" spans="1:29" ht="15" customHeight="1">
      <c r="A9" s="96" t="s">
        <v>3</v>
      </c>
      <c r="B9" s="96"/>
      <c r="C9" s="96"/>
      <c r="D9" s="96"/>
      <c r="E9" s="96"/>
      <c r="F9" s="96"/>
      <c r="G9" s="96"/>
      <c r="H9" s="96" t="s">
        <v>4</v>
      </c>
      <c r="I9" s="96"/>
      <c r="J9" s="96"/>
      <c r="K9" s="96"/>
      <c r="L9" s="96"/>
      <c r="M9" s="96"/>
      <c r="N9" s="96"/>
      <c r="P9" s="96" t="s">
        <v>2</v>
      </c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</row>
    <row r="10" spans="1:29" ht="15" customHeight="1">
      <c r="A10" s="12" t="s">
        <v>5</v>
      </c>
      <c r="B10" s="6" t="s">
        <v>6</v>
      </c>
      <c r="C10" s="12" t="s">
        <v>7</v>
      </c>
      <c r="D10" s="12" t="s">
        <v>8</v>
      </c>
      <c r="E10" s="12" t="s">
        <v>9</v>
      </c>
      <c r="F10" s="12" t="s">
        <v>10</v>
      </c>
      <c r="G10" s="12" t="s">
        <v>11</v>
      </c>
      <c r="H10" s="7" t="s">
        <v>5</v>
      </c>
      <c r="I10" s="6" t="s">
        <v>6</v>
      </c>
      <c r="J10" s="12" t="s">
        <v>7</v>
      </c>
      <c r="K10" s="12" t="s">
        <v>8</v>
      </c>
      <c r="L10" s="12" t="s">
        <v>9</v>
      </c>
      <c r="M10" s="12" t="s">
        <v>10</v>
      </c>
      <c r="N10" s="12" t="s">
        <v>11</v>
      </c>
      <c r="P10" s="96" t="s">
        <v>3</v>
      </c>
      <c r="Q10" s="96"/>
      <c r="R10" s="96"/>
      <c r="S10" s="96"/>
      <c r="T10" s="96"/>
      <c r="U10" s="96"/>
      <c r="V10" s="96"/>
      <c r="W10" s="96" t="s">
        <v>4</v>
      </c>
      <c r="X10" s="96"/>
      <c r="Y10" s="96"/>
      <c r="Z10" s="96"/>
      <c r="AA10" s="96"/>
      <c r="AB10" s="96"/>
      <c r="AC10" s="96"/>
    </row>
    <row r="11" spans="1:29" ht="15" customHeight="1">
      <c r="A11" s="9" t="s">
        <v>270</v>
      </c>
      <c r="B11" s="9" t="s">
        <v>271</v>
      </c>
      <c r="C11" s="12" t="s">
        <v>12</v>
      </c>
      <c r="D11" s="12">
        <v>3</v>
      </c>
      <c r="E11" s="12">
        <v>0</v>
      </c>
      <c r="F11" s="12">
        <v>3</v>
      </c>
      <c r="G11" s="12">
        <v>4</v>
      </c>
      <c r="H11" s="80" t="s">
        <v>268</v>
      </c>
      <c r="I11" s="9" t="s">
        <v>269</v>
      </c>
      <c r="J11" s="12" t="s">
        <v>12</v>
      </c>
      <c r="K11" s="12">
        <v>2</v>
      </c>
      <c r="L11" s="12">
        <v>1</v>
      </c>
      <c r="M11" s="12">
        <v>3</v>
      </c>
      <c r="N11" s="12">
        <v>4</v>
      </c>
      <c r="P11" s="12" t="s">
        <v>5</v>
      </c>
      <c r="Q11" s="6" t="s">
        <v>6</v>
      </c>
      <c r="R11" s="12" t="s">
        <v>7</v>
      </c>
      <c r="S11" s="12" t="s">
        <v>8</v>
      </c>
      <c r="T11" s="12" t="s">
        <v>9</v>
      </c>
      <c r="U11" s="12" t="s">
        <v>10</v>
      </c>
      <c r="V11" s="12" t="s">
        <v>11</v>
      </c>
      <c r="W11" s="12" t="s">
        <v>5</v>
      </c>
      <c r="X11" s="6" t="s">
        <v>6</v>
      </c>
      <c r="Y11" s="12" t="s">
        <v>7</v>
      </c>
      <c r="Z11" s="12" t="s">
        <v>8</v>
      </c>
      <c r="AA11" s="12" t="s">
        <v>9</v>
      </c>
      <c r="AB11" s="12" t="s">
        <v>10</v>
      </c>
      <c r="AC11" s="12" t="s">
        <v>11</v>
      </c>
    </row>
    <row r="12" spans="1:29" ht="15" customHeight="1">
      <c r="A12" s="5" t="s">
        <v>272</v>
      </c>
      <c r="B12" s="5" t="s">
        <v>273</v>
      </c>
      <c r="C12" s="1" t="s">
        <v>12</v>
      </c>
      <c r="D12" s="1">
        <v>2</v>
      </c>
      <c r="E12" s="1">
        <v>1</v>
      </c>
      <c r="F12" s="1">
        <v>3</v>
      </c>
      <c r="G12" s="1">
        <v>4</v>
      </c>
      <c r="H12" s="81" t="s">
        <v>274</v>
      </c>
      <c r="I12" s="5" t="s">
        <v>275</v>
      </c>
      <c r="J12" s="1" t="s">
        <v>12</v>
      </c>
      <c r="K12" s="1">
        <v>2</v>
      </c>
      <c r="L12" s="1">
        <v>1</v>
      </c>
      <c r="M12" s="1">
        <v>3</v>
      </c>
      <c r="N12" s="1">
        <v>4</v>
      </c>
      <c r="P12" s="5" t="s">
        <v>505</v>
      </c>
      <c r="Q12" s="5" t="s">
        <v>266</v>
      </c>
      <c r="R12" s="1" t="s">
        <v>12</v>
      </c>
      <c r="S12" s="1">
        <v>2</v>
      </c>
      <c r="T12" s="1">
        <v>0</v>
      </c>
      <c r="U12" s="1">
        <v>2</v>
      </c>
      <c r="V12" s="1">
        <v>3</v>
      </c>
      <c r="W12" s="5" t="s">
        <v>506</v>
      </c>
      <c r="X12" s="5" t="s">
        <v>507</v>
      </c>
      <c r="Y12" s="1" t="s">
        <v>12</v>
      </c>
      <c r="Z12" s="1">
        <v>3</v>
      </c>
      <c r="AA12" s="1">
        <v>0</v>
      </c>
      <c r="AB12" s="1">
        <v>3</v>
      </c>
      <c r="AC12" s="1">
        <v>4</v>
      </c>
    </row>
    <row r="13" spans="1:29" ht="15" customHeight="1">
      <c r="A13" s="5" t="s">
        <v>276</v>
      </c>
      <c r="B13" s="5" t="s">
        <v>13</v>
      </c>
      <c r="C13" s="1" t="s">
        <v>12</v>
      </c>
      <c r="D13" s="1">
        <v>2</v>
      </c>
      <c r="E13" s="1">
        <v>1</v>
      </c>
      <c r="F13" s="1">
        <v>3</v>
      </c>
      <c r="G13" s="1">
        <v>4</v>
      </c>
      <c r="H13" s="81" t="s">
        <v>277</v>
      </c>
      <c r="I13" s="5" t="s">
        <v>278</v>
      </c>
      <c r="J13" s="1" t="s">
        <v>12</v>
      </c>
      <c r="K13" s="1">
        <v>2</v>
      </c>
      <c r="L13" s="1">
        <v>0</v>
      </c>
      <c r="M13" s="1">
        <v>2</v>
      </c>
      <c r="N13" s="1">
        <v>3</v>
      </c>
      <c r="P13" s="5" t="s">
        <v>508</v>
      </c>
      <c r="Q13" s="5" t="s">
        <v>509</v>
      </c>
      <c r="R13" s="1" t="s">
        <v>12</v>
      </c>
      <c r="S13" s="1">
        <v>2</v>
      </c>
      <c r="T13" s="1">
        <v>1</v>
      </c>
      <c r="U13" s="1">
        <v>3</v>
      </c>
      <c r="V13" s="1">
        <v>4</v>
      </c>
      <c r="W13" s="5" t="s">
        <v>268</v>
      </c>
      <c r="X13" s="5" t="s">
        <v>510</v>
      </c>
      <c r="Y13" s="1" t="s">
        <v>12</v>
      </c>
      <c r="Z13" s="1">
        <v>2</v>
      </c>
      <c r="AA13" s="1">
        <v>1</v>
      </c>
      <c r="AB13" s="1">
        <v>3</v>
      </c>
      <c r="AC13" s="1">
        <v>4</v>
      </c>
    </row>
    <row r="14" spans="1:29" ht="15" customHeight="1">
      <c r="A14" s="5" t="s">
        <v>279</v>
      </c>
      <c r="B14" s="3" t="s">
        <v>14</v>
      </c>
      <c r="C14" s="1" t="s">
        <v>12</v>
      </c>
      <c r="D14" s="1">
        <v>2</v>
      </c>
      <c r="E14" s="1">
        <v>0</v>
      </c>
      <c r="F14" s="1">
        <v>2</v>
      </c>
      <c r="G14" s="1">
        <v>3</v>
      </c>
      <c r="H14" s="81" t="s">
        <v>280</v>
      </c>
      <c r="I14" s="3" t="s">
        <v>281</v>
      </c>
      <c r="J14" s="1" t="s">
        <v>12</v>
      </c>
      <c r="K14" s="1">
        <v>2</v>
      </c>
      <c r="L14" s="1">
        <v>0</v>
      </c>
      <c r="M14" s="1">
        <v>2</v>
      </c>
      <c r="N14" s="1">
        <v>3</v>
      </c>
      <c r="P14" s="5" t="s">
        <v>270</v>
      </c>
      <c r="Q14" s="5" t="s">
        <v>511</v>
      </c>
      <c r="R14" s="1" t="s">
        <v>12</v>
      </c>
      <c r="S14" s="1">
        <v>3</v>
      </c>
      <c r="T14" s="1">
        <v>0</v>
      </c>
      <c r="U14" s="1">
        <v>3</v>
      </c>
      <c r="V14" s="1">
        <v>4</v>
      </c>
      <c r="W14" s="5" t="s">
        <v>512</v>
      </c>
      <c r="X14" s="5" t="s">
        <v>513</v>
      </c>
      <c r="Y14" s="1" t="s">
        <v>12</v>
      </c>
      <c r="Z14" s="1">
        <v>3</v>
      </c>
      <c r="AA14" s="1">
        <v>0</v>
      </c>
      <c r="AB14" s="1">
        <v>3</v>
      </c>
      <c r="AC14" s="1">
        <v>4</v>
      </c>
    </row>
    <row r="15" spans="1:29" ht="15" customHeight="1">
      <c r="A15" s="9" t="s">
        <v>466</v>
      </c>
      <c r="B15" s="9" t="s">
        <v>265</v>
      </c>
      <c r="C15" s="12" t="s">
        <v>12</v>
      </c>
      <c r="D15" s="12">
        <v>2</v>
      </c>
      <c r="E15" s="12">
        <v>0</v>
      </c>
      <c r="F15" s="12">
        <v>2</v>
      </c>
      <c r="G15" s="12">
        <v>3</v>
      </c>
      <c r="H15" s="80" t="s">
        <v>468</v>
      </c>
      <c r="I15" s="9" t="s">
        <v>266</v>
      </c>
      <c r="J15" s="12" t="s">
        <v>12</v>
      </c>
      <c r="K15" s="12">
        <v>3</v>
      </c>
      <c r="L15" s="12">
        <v>0</v>
      </c>
      <c r="M15" s="12">
        <v>3</v>
      </c>
      <c r="N15" s="12">
        <v>4</v>
      </c>
      <c r="P15" s="5" t="s">
        <v>272</v>
      </c>
      <c r="Q15" s="5" t="s">
        <v>273</v>
      </c>
      <c r="R15" s="1" t="s">
        <v>12</v>
      </c>
      <c r="S15" s="1">
        <v>2</v>
      </c>
      <c r="T15" s="1">
        <v>1</v>
      </c>
      <c r="U15" s="1">
        <v>3</v>
      </c>
      <c r="V15" s="1">
        <v>4</v>
      </c>
      <c r="W15" s="5" t="s">
        <v>274</v>
      </c>
      <c r="X15" s="5" t="s">
        <v>275</v>
      </c>
      <c r="Y15" s="1" t="s">
        <v>12</v>
      </c>
      <c r="Z15" s="1">
        <v>2</v>
      </c>
      <c r="AA15" s="1">
        <v>1</v>
      </c>
      <c r="AB15" s="1">
        <v>3</v>
      </c>
      <c r="AC15" s="1">
        <v>4</v>
      </c>
    </row>
    <row r="16" spans="1:29" ht="15" customHeight="1">
      <c r="A16" s="9" t="s">
        <v>467</v>
      </c>
      <c r="B16" s="9" t="s">
        <v>267</v>
      </c>
      <c r="C16" s="12" t="s">
        <v>12</v>
      </c>
      <c r="D16" s="12">
        <v>2</v>
      </c>
      <c r="E16" s="12">
        <v>1</v>
      </c>
      <c r="F16" s="12">
        <v>3</v>
      </c>
      <c r="G16" s="12">
        <v>4</v>
      </c>
      <c r="H16" s="80" t="s">
        <v>469</v>
      </c>
      <c r="I16" s="9" t="s">
        <v>51</v>
      </c>
      <c r="J16" s="12" t="s">
        <v>12</v>
      </c>
      <c r="K16" s="12">
        <v>3</v>
      </c>
      <c r="L16" s="12">
        <v>0</v>
      </c>
      <c r="M16" s="12">
        <v>3</v>
      </c>
      <c r="N16" s="12">
        <v>4</v>
      </c>
      <c r="P16" s="5" t="s">
        <v>276</v>
      </c>
      <c r="Q16" s="5" t="s">
        <v>13</v>
      </c>
      <c r="R16" s="1" t="s">
        <v>12</v>
      </c>
      <c r="S16" s="1">
        <v>2</v>
      </c>
      <c r="T16" s="1">
        <v>1</v>
      </c>
      <c r="U16" s="1">
        <v>3</v>
      </c>
      <c r="V16" s="1">
        <v>4</v>
      </c>
      <c r="W16" s="5" t="s">
        <v>277</v>
      </c>
      <c r="X16" s="5" t="s">
        <v>278</v>
      </c>
      <c r="Y16" s="1" t="s">
        <v>12</v>
      </c>
      <c r="Z16" s="1">
        <v>2</v>
      </c>
      <c r="AA16" s="1">
        <v>0</v>
      </c>
      <c r="AB16" s="1">
        <v>2</v>
      </c>
      <c r="AC16" s="1">
        <v>3</v>
      </c>
    </row>
    <row r="17" spans="1:29" ht="15" customHeight="1">
      <c r="A17" s="70" t="s">
        <v>145</v>
      </c>
      <c r="B17" s="3" t="s">
        <v>566</v>
      </c>
      <c r="C17" s="1" t="s">
        <v>20</v>
      </c>
      <c r="D17" s="1">
        <v>2</v>
      </c>
      <c r="E17" s="1">
        <v>0</v>
      </c>
      <c r="F17" s="1">
        <v>2</v>
      </c>
      <c r="G17" s="1">
        <v>2</v>
      </c>
      <c r="H17" s="70" t="s">
        <v>146</v>
      </c>
      <c r="I17" s="3" t="s">
        <v>564</v>
      </c>
      <c r="J17" s="1" t="s">
        <v>20</v>
      </c>
      <c r="K17" s="1">
        <v>2</v>
      </c>
      <c r="L17" s="1">
        <v>0</v>
      </c>
      <c r="M17" s="1">
        <v>2</v>
      </c>
      <c r="N17" s="1">
        <v>2</v>
      </c>
      <c r="P17" s="5" t="s">
        <v>279</v>
      </c>
      <c r="Q17" s="3" t="s">
        <v>14</v>
      </c>
      <c r="R17" s="1" t="s">
        <v>12</v>
      </c>
      <c r="S17" s="1">
        <v>2</v>
      </c>
      <c r="T17" s="1">
        <v>0</v>
      </c>
      <c r="U17" s="1">
        <v>2</v>
      </c>
      <c r="V17" s="1">
        <v>3</v>
      </c>
      <c r="W17" s="5" t="s">
        <v>280</v>
      </c>
      <c r="X17" s="3" t="s">
        <v>281</v>
      </c>
      <c r="Y17" s="1" t="s">
        <v>12</v>
      </c>
      <c r="Z17" s="1">
        <v>2</v>
      </c>
      <c r="AA17" s="1">
        <v>0</v>
      </c>
      <c r="AB17" s="1">
        <v>2</v>
      </c>
      <c r="AC17" s="1">
        <v>3</v>
      </c>
    </row>
    <row r="18" spans="1:29" ht="15" customHeight="1">
      <c r="A18" s="70" t="s">
        <v>21</v>
      </c>
      <c r="B18" s="3" t="s">
        <v>567</v>
      </c>
      <c r="C18" s="1" t="s">
        <v>20</v>
      </c>
      <c r="D18" s="1">
        <v>2</v>
      </c>
      <c r="E18" s="1">
        <v>0</v>
      </c>
      <c r="F18" s="1">
        <v>2</v>
      </c>
      <c r="G18" s="1">
        <v>2</v>
      </c>
      <c r="H18" s="70" t="s">
        <v>22</v>
      </c>
      <c r="I18" s="3" t="s">
        <v>565</v>
      </c>
      <c r="J18" s="1" t="s">
        <v>20</v>
      </c>
      <c r="K18" s="1">
        <v>2</v>
      </c>
      <c r="L18" s="1">
        <v>0</v>
      </c>
      <c r="M18" s="1">
        <v>2</v>
      </c>
      <c r="N18" s="1">
        <v>2</v>
      </c>
      <c r="P18" s="70" t="s">
        <v>145</v>
      </c>
      <c r="Q18" s="3" t="s">
        <v>201</v>
      </c>
      <c r="R18" s="1" t="s">
        <v>20</v>
      </c>
      <c r="S18" s="1">
        <v>2</v>
      </c>
      <c r="T18" s="1">
        <v>0</v>
      </c>
      <c r="U18" s="1">
        <v>2</v>
      </c>
      <c r="V18" s="1">
        <v>2</v>
      </c>
      <c r="W18" s="70" t="s">
        <v>146</v>
      </c>
      <c r="X18" s="3" t="s">
        <v>202</v>
      </c>
      <c r="Y18" s="1" t="s">
        <v>20</v>
      </c>
      <c r="Z18" s="1">
        <v>2</v>
      </c>
      <c r="AA18" s="1">
        <v>0</v>
      </c>
      <c r="AB18" s="1">
        <v>2</v>
      </c>
      <c r="AC18" s="1">
        <v>2</v>
      </c>
    </row>
    <row r="19" spans="1:29" ht="15" customHeight="1">
      <c r="A19" s="70" t="s">
        <v>23</v>
      </c>
      <c r="B19" s="3" t="s">
        <v>205</v>
      </c>
      <c r="C19" s="1" t="s">
        <v>20</v>
      </c>
      <c r="D19" s="1">
        <v>1</v>
      </c>
      <c r="E19" s="1">
        <v>0</v>
      </c>
      <c r="F19" s="1">
        <v>1</v>
      </c>
      <c r="G19" s="1">
        <v>1</v>
      </c>
      <c r="H19" s="70" t="s">
        <v>24</v>
      </c>
      <c r="I19" s="3" t="s">
        <v>206</v>
      </c>
      <c r="J19" s="1" t="s">
        <v>20</v>
      </c>
      <c r="K19" s="1">
        <v>1</v>
      </c>
      <c r="L19" s="1">
        <v>2</v>
      </c>
      <c r="M19" s="1">
        <v>2</v>
      </c>
      <c r="N19" s="1">
        <v>2</v>
      </c>
      <c r="P19" s="70" t="s">
        <v>21</v>
      </c>
      <c r="Q19" s="3" t="s">
        <v>203</v>
      </c>
      <c r="R19" s="1" t="s">
        <v>20</v>
      </c>
      <c r="S19" s="1">
        <v>2</v>
      </c>
      <c r="T19" s="1">
        <v>0</v>
      </c>
      <c r="U19" s="1">
        <v>2</v>
      </c>
      <c r="V19" s="1">
        <v>2</v>
      </c>
      <c r="W19" s="70" t="s">
        <v>22</v>
      </c>
      <c r="X19" s="3" t="s">
        <v>282</v>
      </c>
      <c r="Y19" s="1" t="s">
        <v>20</v>
      </c>
      <c r="Z19" s="1">
        <v>2</v>
      </c>
      <c r="AA19" s="1">
        <v>0</v>
      </c>
      <c r="AB19" s="1">
        <v>2</v>
      </c>
      <c r="AC19" s="1">
        <v>2</v>
      </c>
    </row>
    <row r="20" spans="1:29" ht="15" customHeight="1">
      <c r="A20" s="70" t="s">
        <v>25</v>
      </c>
      <c r="B20" s="3" t="s">
        <v>26</v>
      </c>
      <c r="C20" s="1" t="s">
        <v>20</v>
      </c>
      <c r="D20" s="1">
        <v>2</v>
      </c>
      <c r="E20" s="1">
        <v>0</v>
      </c>
      <c r="F20" s="1">
        <v>2</v>
      </c>
      <c r="G20" s="1">
        <v>2</v>
      </c>
      <c r="H20" s="1" t="s">
        <v>147</v>
      </c>
      <c r="I20" s="3" t="s">
        <v>148</v>
      </c>
      <c r="J20" s="1" t="s">
        <v>20</v>
      </c>
      <c r="K20" s="1">
        <v>0</v>
      </c>
      <c r="L20" s="1">
        <v>2</v>
      </c>
      <c r="M20" s="1">
        <v>1</v>
      </c>
      <c r="N20" s="1">
        <v>1</v>
      </c>
      <c r="P20" s="70" t="s">
        <v>23</v>
      </c>
      <c r="Q20" s="3" t="s">
        <v>205</v>
      </c>
      <c r="R20" s="1" t="s">
        <v>20</v>
      </c>
      <c r="S20" s="1">
        <v>1</v>
      </c>
      <c r="T20" s="1">
        <v>0</v>
      </c>
      <c r="U20" s="1">
        <v>1</v>
      </c>
      <c r="V20" s="1">
        <v>1</v>
      </c>
      <c r="W20" s="70" t="s">
        <v>24</v>
      </c>
      <c r="X20" s="3" t="s">
        <v>206</v>
      </c>
      <c r="Y20" s="1" t="s">
        <v>20</v>
      </c>
      <c r="Z20" s="1">
        <v>1</v>
      </c>
      <c r="AA20" s="1">
        <v>2</v>
      </c>
      <c r="AB20" s="1">
        <v>2</v>
      </c>
      <c r="AC20" s="1">
        <v>2</v>
      </c>
    </row>
    <row r="21" spans="1:29" ht="15" customHeight="1">
      <c r="A21" s="70" t="s">
        <v>27</v>
      </c>
      <c r="B21" s="3" t="s">
        <v>143</v>
      </c>
      <c r="C21" s="1" t="s">
        <v>144</v>
      </c>
      <c r="D21" s="1">
        <v>1</v>
      </c>
      <c r="E21" s="1">
        <v>1</v>
      </c>
      <c r="F21" s="1">
        <v>0</v>
      </c>
      <c r="G21" s="1">
        <v>1</v>
      </c>
      <c r="H21" s="1" t="s">
        <v>18</v>
      </c>
      <c r="I21" s="3" t="s">
        <v>19</v>
      </c>
      <c r="J21" s="1" t="s">
        <v>17</v>
      </c>
      <c r="K21" s="1">
        <v>0</v>
      </c>
      <c r="L21" s="1">
        <v>2</v>
      </c>
      <c r="M21" s="1">
        <v>0</v>
      </c>
      <c r="N21" s="1">
        <v>2</v>
      </c>
      <c r="P21" s="70" t="s">
        <v>25</v>
      </c>
      <c r="Q21" s="3" t="s">
        <v>26</v>
      </c>
      <c r="R21" s="1" t="s">
        <v>20</v>
      </c>
      <c r="S21" s="1">
        <v>2</v>
      </c>
      <c r="T21" s="1">
        <v>0</v>
      </c>
      <c r="U21" s="1">
        <v>2</v>
      </c>
      <c r="V21" s="1">
        <v>2</v>
      </c>
      <c r="W21" s="70" t="s">
        <v>15</v>
      </c>
      <c r="X21" s="3" t="s">
        <v>16</v>
      </c>
      <c r="Y21" s="1" t="s">
        <v>17</v>
      </c>
      <c r="Z21" s="1">
        <v>0</v>
      </c>
      <c r="AA21" s="1">
        <v>2</v>
      </c>
      <c r="AB21" s="1">
        <v>0</v>
      </c>
      <c r="AC21" s="1">
        <v>2</v>
      </c>
    </row>
    <row r="22" spans="1:29" ht="15" customHeight="1">
      <c r="A22" s="70" t="s">
        <v>460</v>
      </c>
      <c r="B22" s="3" t="s">
        <v>461</v>
      </c>
      <c r="C22" s="1"/>
      <c r="D22" s="1"/>
      <c r="E22" s="1"/>
      <c r="F22" s="1"/>
      <c r="G22" s="1"/>
      <c r="H22" s="1" t="s">
        <v>15</v>
      </c>
      <c r="I22" s="3" t="s">
        <v>16</v>
      </c>
      <c r="J22" s="1" t="s">
        <v>17</v>
      </c>
      <c r="K22" s="1">
        <v>0</v>
      </c>
      <c r="L22" s="1">
        <v>2</v>
      </c>
      <c r="M22" s="1">
        <v>0</v>
      </c>
      <c r="N22" s="1">
        <v>2</v>
      </c>
      <c r="P22" s="70" t="s">
        <v>27</v>
      </c>
      <c r="Q22" s="3" t="s">
        <v>143</v>
      </c>
      <c r="R22" s="1" t="s">
        <v>144</v>
      </c>
      <c r="S22" s="1">
        <v>1</v>
      </c>
      <c r="T22" s="1">
        <v>1</v>
      </c>
      <c r="U22" s="1">
        <v>0</v>
      </c>
      <c r="V22" s="1">
        <v>1</v>
      </c>
      <c r="W22" s="70" t="s">
        <v>18</v>
      </c>
      <c r="X22" s="3" t="s">
        <v>514</v>
      </c>
      <c r="Y22" s="1" t="s">
        <v>17</v>
      </c>
      <c r="Z22" s="1">
        <v>0</v>
      </c>
      <c r="AA22" s="1">
        <v>2</v>
      </c>
      <c r="AB22" s="1">
        <v>0</v>
      </c>
      <c r="AC22" s="1">
        <v>2</v>
      </c>
    </row>
    <row r="23" spans="1:29" ht="15" customHeight="1">
      <c r="A23" s="70" t="s">
        <v>462</v>
      </c>
      <c r="B23" s="3" t="s">
        <v>463</v>
      </c>
      <c r="C23" s="1"/>
      <c r="D23" s="1"/>
      <c r="E23" s="1"/>
      <c r="F23" s="1"/>
      <c r="G23" s="1"/>
      <c r="H23" s="1"/>
      <c r="I23" s="6"/>
      <c r="J23" s="1"/>
      <c r="K23" s="12"/>
      <c r="L23" s="12"/>
      <c r="M23" s="12"/>
      <c r="N23" s="12"/>
      <c r="P23" s="70"/>
      <c r="Q23" s="100" t="s">
        <v>208</v>
      </c>
      <c r="R23" s="101"/>
      <c r="S23" s="12">
        <f>SUM(S12:S22)</f>
        <v>21</v>
      </c>
      <c r="T23" s="12">
        <f>SUM(T12:T22)</f>
        <v>4</v>
      </c>
      <c r="U23" s="12">
        <f>SUM(U12:U22)</f>
        <v>23</v>
      </c>
      <c r="V23" s="12">
        <f>SUM(V12:V22)</f>
        <v>30</v>
      </c>
      <c r="W23" s="12" t="s">
        <v>147</v>
      </c>
      <c r="X23" s="6" t="s">
        <v>148</v>
      </c>
      <c r="Y23" s="12" t="s">
        <v>20</v>
      </c>
      <c r="Z23" s="12">
        <v>0</v>
      </c>
      <c r="AA23" s="12">
        <v>2</v>
      </c>
      <c r="AB23" s="12">
        <v>1</v>
      </c>
      <c r="AC23" s="12">
        <v>1</v>
      </c>
    </row>
    <row r="24" spans="1:29" s="68" customFormat="1" ht="15">
      <c r="A24" s="12" t="s">
        <v>28</v>
      </c>
      <c r="B24" s="6"/>
      <c r="C24" s="12" t="s">
        <v>12</v>
      </c>
      <c r="D24" s="12">
        <f>+D11+D12+D13+D14+D15+D16</f>
        <v>13</v>
      </c>
      <c r="E24" s="12">
        <f>+E11+E12+E13+E14+E15+E16</f>
        <v>3</v>
      </c>
      <c r="F24" s="12">
        <f>+F11+F12+F13+F14+F15+F16</f>
        <v>16</v>
      </c>
      <c r="G24" s="12">
        <f>+G11+G12+G13+G14+G15+G16</f>
        <v>22</v>
      </c>
      <c r="H24" s="12" t="s">
        <v>28</v>
      </c>
      <c r="I24" s="6"/>
      <c r="J24" s="12" t="s">
        <v>12</v>
      </c>
      <c r="K24" s="12">
        <f>+K11+K12+K13+K14+K15</f>
        <v>11</v>
      </c>
      <c r="L24" s="12">
        <f t="shared" ref="L24:N24" si="0">+L11+L12+L13+L14+L15</f>
        <v>2</v>
      </c>
      <c r="M24" s="12">
        <f t="shared" si="0"/>
        <v>13</v>
      </c>
      <c r="N24" s="12">
        <f t="shared" si="0"/>
        <v>18</v>
      </c>
      <c r="P24" s="70"/>
      <c r="Q24" s="3"/>
      <c r="R24" s="1"/>
      <c r="S24" s="1"/>
      <c r="T24" s="1"/>
      <c r="U24" s="1"/>
      <c r="V24" s="1"/>
      <c r="W24" s="70"/>
      <c r="X24" s="100" t="s">
        <v>208</v>
      </c>
      <c r="Y24" s="101"/>
      <c r="Z24" s="1">
        <f>SUM(Z12:Z23)</f>
        <v>19</v>
      </c>
      <c r="AA24" s="1">
        <f>SUM(AA12:AA23)-AA21</f>
        <v>8</v>
      </c>
      <c r="AB24" s="1">
        <f>SUM(AB12:AB23)</f>
        <v>23</v>
      </c>
      <c r="AC24" s="12">
        <f>SUM(AC12:AC23)-AC21</f>
        <v>31</v>
      </c>
    </row>
    <row r="25" spans="1:29" s="68" customFormat="1" ht="15">
      <c r="A25" s="12" t="s">
        <v>28</v>
      </c>
      <c r="B25" s="6"/>
      <c r="C25" s="12" t="s">
        <v>20</v>
      </c>
      <c r="D25" s="12">
        <f>+D17+D18+D19+D20</f>
        <v>7</v>
      </c>
      <c r="E25" s="12">
        <f>+E17+E18+E19+E20</f>
        <v>0</v>
      </c>
      <c r="F25" s="12">
        <f>+F17+F18+F19+F20</f>
        <v>7</v>
      </c>
      <c r="G25" s="12">
        <f>+G17+G18+G19+G20</f>
        <v>7</v>
      </c>
      <c r="H25" s="12" t="s">
        <v>28</v>
      </c>
      <c r="I25" s="6"/>
      <c r="J25" s="12" t="s">
        <v>20</v>
      </c>
      <c r="K25" s="12">
        <f>+K16+K17+K18+K19+K20</f>
        <v>8</v>
      </c>
      <c r="L25" s="12">
        <f t="shared" ref="L25" si="1">+L16+L17+L18+L19</f>
        <v>2</v>
      </c>
      <c r="M25" s="12">
        <f>+M16+M17+M18+M19+M20</f>
        <v>10</v>
      </c>
      <c r="N25" s="12">
        <f>+N16+N17+N18+N19+N20</f>
        <v>11</v>
      </c>
      <c r="P25" s="100" t="s">
        <v>28</v>
      </c>
      <c r="Q25" s="101"/>
      <c r="R25" s="100">
        <f>S23+T23</f>
        <v>25</v>
      </c>
      <c r="S25" s="105"/>
      <c r="T25" s="105"/>
      <c r="U25" s="105"/>
      <c r="V25" s="101"/>
      <c r="W25" s="100" t="s">
        <v>28</v>
      </c>
      <c r="X25" s="101"/>
      <c r="Y25" s="100">
        <f>Z24+AA24</f>
        <v>27</v>
      </c>
      <c r="Z25" s="105"/>
      <c r="AA25" s="105"/>
      <c r="AB25" s="105"/>
      <c r="AC25" s="101"/>
    </row>
    <row r="26" spans="1:29" s="68" customFormat="1" ht="15">
      <c r="A26" s="12" t="s">
        <v>28</v>
      </c>
      <c r="B26" s="6"/>
      <c r="C26" s="12" t="s">
        <v>144</v>
      </c>
      <c r="D26" s="12">
        <f>+D21</f>
        <v>1</v>
      </c>
      <c r="E26" s="12">
        <f>+E21</f>
        <v>1</v>
      </c>
      <c r="F26" s="12">
        <f>+F21</f>
        <v>0</v>
      </c>
      <c r="G26" s="12">
        <f>+G21</f>
        <v>1</v>
      </c>
      <c r="H26" s="12" t="s">
        <v>28</v>
      </c>
      <c r="I26" s="6"/>
      <c r="J26" s="12" t="s">
        <v>17</v>
      </c>
      <c r="K26" s="12">
        <f>+K21</f>
        <v>0</v>
      </c>
      <c r="L26" s="12">
        <f t="shared" ref="L26:N26" si="2">+L21</f>
        <v>2</v>
      </c>
      <c r="M26" s="12">
        <f t="shared" si="2"/>
        <v>0</v>
      </c>
      <c r="N26" s="12">
        <f t="shared" si="2"/>
        <v>2</v>
      </c>
      <c r="P26" s="70"/>
      <c r="Q26" s="3"/>
      <c r="R26" s="1"/>
      <c r="S26" s="1"/>
      <c r="T26" s="1"/>
      <c r="U26" s="1"/>
      <c r="V26" s="1"/>
      <c r="W26" s="70"/>
      <c r="X26" s="3"/>
      <c r="Y26" s="1"/>
      <c r="Z26" s="1"/>
      <c r="AA26" s="1"/>
      <c r="AB26" s="1"/>
      <c r="AC26" s="1"/>
    </row>
    <row r="27" spans="1:29" s="68" customFormat="1" ht="15">
      <c r="A27" s="7" t="s">
        <v>150</v>
      </c>
      <c r="B27" s="6"/>
      <c r="C27" s="12"/>
      <c r="D27" s="12">
        <f>SUM(D24:D26)</f>
        <v>21</v>
      </c>
      <c r="E27" s="12">
        <f>SUM(E24:E26)</f>
        <v>4</v>
      </c>
      <c r="F27" s="12">
        <f>SUM(F24:F26)</f>
        <v>23</v>
      </c>
      <c r="G27" s="12">
        <f>SUM(G24:G26)</f>
        <v>30</v>
      </c>
      <c r="H27" s="7" t="s">
        <v>150</v>
      </c>
      <c r="I27" s="6"/>
      <c r="J27" s="12"/>
      <c r="K27" s="12">
        <f>SUM(K24:K26)</f>
        <v>19</v>
      </c>
      <c r="L27" s="12">
        <f t="shared" ref="L27:N27" si="3">SUM(L24:L26)</f>
        <v>6</v>
      </c>
      <c r="M27" s="12">
        <f t="shared" si="3"/>
        <v>23</v>
      </c>
      <c r="N27" s="12">
        <f t="shared" si="3"/>
        <v>31</v>
      </c>
      <c r="P27" s="70"/>
      <c r="Q27" s="5"/>
      <c r="R27" s="1"/>
      <c r="S27" s="1"/>
      <c r="T27" s="1"/>
      <c r="U27" s="1"/>
      <c r="V27" s="1"/>
      <c r="W27" s="70"/>
      <c r="X27" s="3"/>
      <c r="Y27" s="1"/>
      <c r="Z27" s="1"/>
      <c r="AA27" s="1"/>
      <c r="AB27" s="1"/>
      <c r="AC27" s="1"/>
    </row>
    <row r="28" spans="1:29" ht="15" customHeight="1">
      <c r="A28" s="96" t="s">
        <v>29</v>
      </c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P28" s="96" t="s">
        <v>29</v>
      </c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</row>
    <row r="29" spans="1:29" ht="15" customHeight="1">
      <c r="A29" s="96" t="s">
        <v>2</v>
      </c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P29" s="96" t="s">
        <v>2</v>
      </c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</row>
    <row r="30" spans="1:29" ht="15" customHeight="1">
      <c r="A30" s="96" t="s">
        <v>30</v>
      </c>
      <c r="B30" s="96"/>
      <c r="C30" s="96"/>
      <c r="D30" s="96"/>
      <c r="E30" s="96"/>
      <c r="F30" s="96"/>
      <c r="G30" s="96"/>
      <c r="H30" s="96" t="s">
        <v>31</v>
      </c>
      <c r="I30" s="96"/>
      <c r="J30" s="96"/>
      <c r="K30" s="96"/>
      <c r="L30" s="96"/>
      <c r="M30" s="96"/>
      <c r="N30" s="96"/>
      <c r="P30" s="96" t="s">
        <v>30</v>
      </c>
      <c r="Q30" s="96"/>
      <c r="R30" s="96"/>
      <c r="S30" s="96"/>
      <c r="T30" s="96"/>
      <c r="U30" s="96"/>
      <c r="V30" s="96"/>
      <c r="W30" s="96" t="s">
        <v>31</v>
      </c>
      <c r="X30" s="96"/>
      <c r="Y30" s="96"/>
      <c r="Z30" s="96"/>
      <c r="AA30" s="96"/>
      <c r="AB30" s="96"/>
      <c r="AC30" s="96"/>
    </row>
    <row r="31" spans="1:29" ht="15" customHeight="1">
      <c r="A31" s="12" t="s">
        <v>5</v>
      </c>
      <c r="B31" s="6" t="s">
        <v>6</v>
      </c>
      <c r="C31" s="12" t="s">
        <v>7</v>
      </c>
      <c r="D31" s="12" t="s">
        <v>8</v>
      </c>
      <c r="E31" s="12" t="s">
        <v>9</v>
      </c>
      <c r="F31" s="12" t="s">
        <v>10</v>
      </c>
      <c r="G31" s="12" t="s">
        <v>11</v>
      </c>
      <c r="H31" s="12" t="s">
        <v>5</v>
      </c>
      <c r="I31" s="6" t="s">
        <v>6</v>
      </c>
      <c r="J31" s="12" t="s">
        <v>7</v>
      </c>
      <c r="K31" s="12" t="s">
        <v>8</v>
      </c>
      <c r="L31" s="12" t="s">
        <v>9</v>
      </c>
      <c r="M31" s="12" t="s">
        <v>10</v>
      </c>
      <c r="N31" s="12" t="s">
        <v>11</v>
      </c>
      <c r="P31" s="12" t="s">
        <v>5</v>
      </c>
      <c r="Q31" s="6" t="s">
        <v>6</v>
      </c>
      <c r="R31" s="12" t="s">
        <v>7</v>
      </c>
      <c r="S31" s="12" t="s">
        <v>8</v>
      </c>
      <c r="T31" s="12" t="s">
        <v>9</v>
      </c>
      <c r="U31" s="12" t="s">
        <v>10</v>
      </c>
      <c r="V31" s="12" t="s">
        <v>11</v>
      </c>
      <c r="W31" s="12" t="s">
        <v>5</v>
      </c>
      <c r="X31" s="6" t="s">
        <v>6</v>
      </c>
      <c r="Y31" s="12" t="s">
        <v>7</v>
      </c>
      <c r="Z31" s="12" t="s">
        <v>8</v>
      </c>
      <c r="AA31" s="12" t="s">
        <v>9</v>
      </c>
      <c r="AB31" s="12" t="s">
        <v>10</v>
      </c>
      <c r="AC31" s="12" t="s">
        <v>11</v>
      </c>
    </row>
    <row r="32" spans="1:29" ht="15" customHeight="1">
      <c r="A32" s="5" t="s">
        <v>283</v>
      </c>
      <c r="B32" s="5" t="s">
        <v>284</v>
      </c>
      <c r="C32" s="1" t="s">
        <v>12</v>
      </c>
      <c r="D32" s="1">
        <v>3</v>
      </c>
      <c r="E32" s="1">
        <v>1</v>
      </c>
      <c r="F32" s="1">
        <v>4</v>
      </c>
      <c r="G32" s="1">
        <v>6</v>
      </c>
      <c r="H32" s="5" t="s">
        <v>285</v>
      </c>
      <c r="I32" s="5" t="s">
        <v>286</v>
      </c>
      <c r="J32" s="1" t="s">
        <v>12</v>
      </c>
      <c r="K32" s="1">
        <v>3</v>
      </c>
      <c r="L32" s="1">
        <v>1</v>
      </c>
      <c r="M32" s="1">
        <v>4</v>
      </c>
      <c r="N32" s="1">
        <v>6</v>
      </c>
      <c r="P32" s="5" t="s">
        <v>283</v>
      </c>
      <c r="Q32" s="5" t="s">
        <v>284</v>
      </c>
      <c r="R32" s="1" t="s">
        <v>12</v>
      </c>
      <c r="S32" s="1">
        <v>3</v>
      </c>
      <c r="T32" s="1">
        <v>1</v>
      </c>
      <c r="U32" s="1">
        <v>4</v>
      </c>
      <c r="V32" s="1">
        <v>6</v>
      </c>
      <c r="W32" s="5" t="s">
        <v>285</v>
      </c>
      <c r="X32" s="5" t="s">
        <v>286</v>
      </c>
      <c r="Y32" s="1" t="s">
        <v>12</v>
      </c>
      <c r="Z32" s="1">
        <v>3</v>
      </c>
      <c r="AA32" s="1">
        <v>1</v>
      </c>
      <c r="AB32" s="1">
        <v>4</v>
      </c>
      <c r="AC32" s="1">
        <v>6</v>
      </c>
    </row>
    <row r="33" spans="1:29" ht="15" customHeight="1">
      <c r="A33" s="5" t="s">
        <v>290</v>
      </c>
      <c r="B33" s="5" t="s">
        <v>291</v>
      </c>
      <c r="C33" s="1" t="s">
        <v>12</v>
      </c>
      <c r="D33" s="1">
        <v>2</v>
      </c>
      <c r="E33" s="1">
        <v>1</v>
      </c>
      <c r="F33" s="1">
        <v>3</v>
      </c>
      <c r="G33" s="1">
        <v>5</v>
      </c>
      <c r="H33" s="5" t="s">
        <v>288</v>
      </c>
      <c r="I33" s="5" t="s">
        <v>289</v>
      </c>
      <c r="J33" s="1" t="s">
        <v>12</v>
      </c>
      <c r="K33" s="1">
        <v>2</v>
      </c>
      <c r="L33" s="1">
        <v>1</v>
      </c>
      <c r="M33" s="1">
        <v>3</v>
      </c>
      <c r="N33" s="1">
        <v>5</v>
      </c>
      <c r="P33" s="5" t="s">
        <v>515</v>
      </c>
      <c r="Q33" s="5" t="s">
        <v>516</v>
      </c>
      <c r="R33" s="1" t="s">
        <v>12</v>
      </c>
      <c r="S33" s="1">
        <v>2</v>
      </c>
      <c r="T33" s="1">
        <v>1</v>
      </c>
      <c r="U33" s="1">
        <v>3</v>
      </c>
      <c r="V33" s="1">
        <v>5</v>
      </c>
      <c r="W33" s="5" t="s">
        <v>288</v>
      </c>
      <c r="X33" s="5" t="s">
        <v>289</v>
      </c>
      <c r="Y33" s="1" t="s">
        <v>12</v>
      </c>
      <c r="Z33" s="1">
        <v>2</v>
      </c>
      <c r="AA33" s="1">
        <v>1</v>
      </c>
      <c r="AB33" s="1">
        <v>3</v>
      </c>
      <c r="AC33" s="1">
        <v>5</v>
      </c>
    </row>
    <row r="34" spans="1:29" ht="15" customHeight="1">
      <c r="A34" s="5" t="s">
        <v>293</v>
      </c>
      <c r="B34" s="3" t="s">
        <v>294</v>
      </c>
      <c r="C34" s="1" t="s">
        <v>12</v>
      </c>
      <c r="D34" s="1">
        <v>2</v>
      </c>
      <c r="E34" s="1">
        <v>0</v>
      </c>
      <c r="F34" s="1">
        <v>2</v>
      </c>
      <c r="G34" s="1">
        <v>3</v>
      </c>
      <c r="H34" s="9" t="s">
        <v>471</v>
      </c>
      <c r="I34" s="9" t="s">
        <v>292</v>
      </c>
      <c r="J34" s="12" t="s">
        <v>12</v>
      </c>
      <c r="K34" s="12">
        <v>2</v>
      </c>
      <c r="L34" s="12">
        <v>1</v>
      </c>
      <c r="M34" s="12">
        <v>3</v>
      </c>
      <c r="N34" s="12">
        <v>5</v>
      </c>
      <c r="P34" s="5" t="s">
        <v>290</v>
      </c>
      <c r="Q34" s="5" t="s">
        <v>291</v>
      </c>
      <c r="R34" s="1" t="s">
        <v>12</v>
      </c>
      <c r="S34" s="1">
        <v>2</v>
      </c>
      <c r="T34" s="1">
        <v>1</v>
      </c>
      <c r="U34" s="1">
        <v>3</v>
      </c>
      <c r="V34" s="1">
        <v>5</v>
      </c>
      <c r="W34" s="5" t="s">
        <v>517</v>
      </c>
      <c r="X34" s="5" t="s">
        <v>518</v>
      </c>
      <c r="Y34" s="1" t="s">
        <v>12</v>
      </c>
      <c r="Z34" s="1">
        <v>2</v>
      </c>
      <c r="AA34" s="1">
        <v>1</v>
      </c>
      <c r="AB34" s="1">
        <v>3</v>
      </c>
      <c r="AC34" s="1">
        <v>5</v>
      </c>
    </row>
    <row r="35" spans="1:29" ht="15" customHeight="1">
      <c r="A35" s="9" t="s">
        <v>470</v>
      </c>
      <c r="B35" s="9" t="s">
        <v>287</v>
      </c>
      <c r="C35" s="12" t="s">
        <v>12</v>
      </c>
      <c r="D35" s="12">
        <v>2</v>
      </c>
      <c r="E35" s="12">
        <v>1</v>
      </c>
      <c r="F35" s="12">
        <v>3</v>
      </c>
      <c r="G35" s="12">
        <v>5</v>
      </c>
      <c r="H35" s="9" t="s">
        <v>472</v>
      </c>
      <c r="I35" s="9" t="s">
        <v>295</v>
      </c>
      <c r="J35" s="12" t="s">
        <v>12</v>
      </c>
      <c r="K35" s="12">
        <v>2</v>
      </c>
      <c r="L35" s="12">
        <v>0</v>
      </c>
      <c r="M35" s="12">
        <v>2</v>
      </c>
      <c r="N35" s="12">
        <v>3</v>
      </c>
      <c r="P35" s="5" t="s">
        <v>293</v>
      </c>
      <c r="Q35" s="3" t="s">
        <v>294</v>
      </c>
      <c r="R35" s="1" t="s">
        <v>12</v>
      </c>
      <c r="S35" s="1">
        <v>2</v>
      </c>
      <c r="T35" s="1">
        <v>0</v>
      </c>
      <c r="U35" s="1">
        <v>2</v>
      </c>
      <c r="V35" s="1">
        <v>3</v>
      </c>
      <c r="W35" s="5" t="s">
        <v>519</v>
      </c>
      <c r="X35" s="5" t="s">
        <v>520</v>
      </c>
      <c r="Y35" s="1" t="s">
        <v>12</v>
      </c>
      <c r="Z35" s="1">
        <v>2</v>
      </c>
      <c r="AA35" s="1">
        <v>0</v>
      </c>
      <c r="AB35" s="1">
        <v>2</v>
      </c>
      <c r="AC35" s="1">
        <v>3</v>
      </c>
    </row>
    <row r="36" spans="1:29" ht="15" customHeight="1">
      <c r="A36" s="70" t="s">
        <v>32</v>
      </c>
      <c r="B36" s="3" t="s">
        <v>476</v>
      </c>
      <c r="C36" s="1" t="s">
        <v>20</v>
      </c>
      <c r="D36" s="1">
        <v>2</v>
      </c>
      <c r="E36" s="1">
        <v>0</v>
      </c>
      <c r="F36" s="1">
        <v>2</v>
      </c>
      <c r="G36" s="1">
        <v>2</v>
      </c>
      <c r="H36" s="70" t="s">
        <v>33</v>
      </c>
      <c r="I36" s="3" t="s">
        <v>475</v>
      </c>
      <c r="J36" s="1" t="s">
        <v>20</v>
      </c>
      <c r="K36" s="1">
        <v>2</v>
      </c>
      <c r="L36" s="1">
        <v>0</v>
      </c>
      <c r="M36" s="1">
        <v>2</v>
      </c>
      <c r="N36" s="1">
        <v>2</v>
      </c>
      <c r="P36" s="70" t="s">
        <v>32</v>
      </c>
      <c r="Q36" s="3" t="s">
        <v>222</v>
      </c>
      <c r="R36" s="1" t="s">
        <v>20</v>
      </c>
      <c r="S36" s="1">
        <v>2</v>
      </c>
      <c r="T36" s="1">
        <v>0</v>
      </c>
      <c r="U36" s="1">
        <v>2</v>
      </c>
      <c r="V36" s="1">
        <v>2</v>
      </c>
      <c r="W36" s="70" t="s">
        <v>33</v>
      </c>
      <c r="X36" s="3" t="s">
        <v>224</v>
      </c>
      <c r="Y36" s="1" t="s">
        <v>20</v>
      </c>
      <c r="Z36" s="1">
        <v>2</v>
      </c>
      <c r="AA36" s="1">
        <v>0</v>
      </c>
      <c r="AB36" s="1">
        <v>2</v>
      </c>
      <c r="AC36" s="1">
        <v>2</v>
      </c>
    </row>
    <row r="37" spans="1:29" ht="15" customHeight="1">
      <c r="A37" s="70"/>
      <c r="B37" s="3" t="s">
        <v>34</v>
      </c>
      <c r="C37" s="1" t="s">
        <v>17</v>
      </c>
      <c r="D37" s="1">
        <v>2</v>
      </c>
      <c r="E37" s="1">
        <v>0</v>
      </c>
      <c r="F37" s="1">
        <v>2</v>
      </c>
      <c r="G37" s="1">
        <v>3</v>
      </c>
      <c r="H37" s="5"/>
      <c r="I37" s="3" t="s">
        <v>34</v>
      </c>
      <c r="J37" s="1" t="s">
        <v>17</v>
      </c>
      <c r="K37" s="1">
        <v>2</v>
      </c>
      <c r="L37" s="1">
        <v>0</v>
      </c>
      <c r="M37" s="1">
        <v>2</v>
      </c>
      <c r="N37" s="1">
        <v>3</v>
      </c>
      <c r="P37" s="70"/>
      <c r="Q37" s="3" t="s">
        <v>34</v>
      </c>
      <c r="R37" s="1" t="s">
        <v>17</v>
      </c>
      <c r="S37" s="1">
        <v>2</v>
      </c>
      <c r="T37" s="1">
        <v>0</v>
      </c>
      <c r="U37" s="1">
        <v>2</v>
      </c>
      <c r="V37" s="1">
        <v>3</v>
      </c>
      <c r="W37" s="5"/>
      <c r="X37" s="3" t="s">
        <v>34</v>
      </c>
      <c r="Y37" s="1" t="s">
        <v>17</v>
      </c>
      <c r="Z37" s="1">
        <v>2</v>
      </c>
      <c r="AA37" s="1">
        <v>0</v>
      </c>
      <c r="AB37" s="1">
        <v>2</v>
      </c>
      <c r="AC37" s="1">
        <v>3</v>
      </c>
    </row>
    <row r="38" spans="1:29" ht="15" customHeight="1">
      <c r="A38" s="1"/>
      <c r="B38" s="3" t="s">
        <v>34</v>
      </c>
      <c r="C38" s="1" t="s">
        <v>17</v>
      </c>
      <c r="D38" s="1">
        <v>2</v>
      </c>
      <c r="E38" s="1">
        <v>0</v>
      </c>
      <c r="F38" s="1">
        <v>2</v>
      </c>
      <c r="G38" s="1">
        <v>3</v>
      </c>
      <c r="H38" s="70"/>
      <c r="I38" s="3" t="s">
        <v>34</v>
      </c>
      <c r="J38" s="1" t="s">
        <v>17</v>
      </c>
      <c r="K38" s="1">
        <v>2</v>
      </c>
      <c r="L38" s="1">
        <v>0</v>
      </c>
      <c r="M38" s="1">
        <v>2</v>
      </c>
      <c r="N38" s="1">
        <v>3</v>
      </c>
      <c r="P38" s="1"/>
      <c r="Q38" s="3" t="s">
        <v>34</v>
      </c>
      <c r="R38" s="1" t="s">
        <v>17</v>
      </c>
      <c r="S38" s="1">
        <v>2</v>
      </c>
      <c r="T38" s="1">
        <v>0</v>
      </c>
      <c r="U38" s="1">
        <v>2</v>
      </c>
      <c r="V38" s="1">
        <v>3</v>
      </c>
      <c r="W38" s="5"/>
      <c r="X38" s="3" t="s">
        <v>34</v>
      </c>
      <c r="Y38" s="1" t="s">
        <v>17</v>
      </c>
      <c r="Z38" s="1">
        <v>2</v>
      </c>
      <c r="AA38" s="1">
        <v>0</v>
      </c>
      <c r="AB38" s="1">
        <v>2</v>
      </c>
      <c r="AC38" s="1">
        <v>3</v>
      </c>
    </row>
    <row r="39" spans="1:29" ht="15" customHeight="1">
      <c r="A39" s="5"/>
      <c r="B39" s="3" t="s">
        <v>34</v>
      </c>
      <c r="C39" s="1" t="s">
        <v>17</v>
      </c>
      <c r="D39" s="1">
        <v>2</v>
      </c>
      <c r="E39" s="1">
        <v>0</v>
      </c>
      <c r="F39" s="1">
        <v>2</v>
      </c>
      <c r="G39" s="1">
        <v>3</v>
      </c>
      <c r="I39" s="3" t="s">
        <v>34</v>
      </c>
      <c r="J39" s="1" t="s">
        <v>17</v>
      </c>
      <c r="K39" s="1">
        <v>2</v>
      </c>
      <c r="L39" s="1">
        <v>0</v>
      </c>
      <c r="M39" s="1">
        <v>2</v>
      </c>
      <c r="N39" s="1">
        <v>3</v>
      </c>
      <c r="P39" s="5"/>
      <c r="Q39" s="3" t="s">
        <v>34</v>
      </c>
      <c r="R39" s="1" t="s">
        <v>17</v>
      </c>
      <c r="S39" s="1">
        <v>2</v>
      </c>
      <c r="T39" s="1">
        <v>0</v>
      </c>
      <c r="U39" s="1">
        <v>2</v>
      </c>
      <c r="V39" s="1">
        <v>3</v>
      </c>
      <c r="W39" s="70"/>
      <c r="X39" s="3" t="s">
        <v>34</v>
      </c>
      <c r="Y39" s="1" t="s">
        <v>17</v>
      </c>
      <c r="Z39" s="1">
        <v>2</v>
      </c>
      <c r="AA39" s="1">
        <v>0</v>
      </c>
      <c r="AB39" s="1">
        <v>2</v>
      </c>
      <c r="AC39" s="1">
        <v>3</v>
      </c>
    </row>
    <row r="40" spans="1:29" s="68" customFormat="1" ht="15">
      <c r="A40" s="12" t="s">
        <v>28</v>
      </c>
      <c r="B40" s="6"/>
      <c r="C40" s="12" t="s">
        <v>12</v>
      </c>
      <c r="D40" s="12">
        <f>+D32+D33+D34+D35</f>
        <v>9</v>
      </c>
      <c r="E40" s="12">
        <f t="shared" ref="E40:G40" si="4">+E32+E33+E34+E35</f>
        <v>3</v>
      </c>
      <c r="F40" s="12">
        <f t="shared" si="4"/>
        <v>12</v>
      </c>
      <c r="G40" s="12">
        <f t="shared" si="4"/>
        <v>19</v>
      </c>
      <c r="H40" s="12" t="s">
        <v>28</v>
      </c>
      <c r="I40" s="6"/>
      <c r="J40" s="12" t="s">
        <v>12</v>
      </c>
      <c r="K40" s="12">
        <f>+K32+K33+K34+K35</f>
        <v>9</v>
      </c>
      <c r="L40" s="12">
        <f t="shared" ref="L40:N40" si="5">+L32+L33+L34+L35</f>
        <v>3</v>
      </c>
      <c r="M40" s="12">
        <f t="shared" si="5"/>
        <v>12</v>
      </c>
      <c r="N40" s="12">
        <f t="shared" si="5"/>
        <v>19</v>
      </c>
      <c r="P40" s="82"/>
      <c r="Q40" s="100" t="s">
        <v>208</v>
      </c>
      <c r="R40" s="101"/>
      <c r="S40" s="73">
        <f>SUM(S32:S39)</f>
        <v>17</v>
      </c>
      <c r="T40" s="73">
        <f>SUM(T32:T39)</f>
        <v>3</v>
      </c>
      <c r="U40" s="73">
        <f>SUM(U32:U39)</f>
        <v>20</v>
      </c>
      <c r="V40" s="74">
        <f>SUM(V32:V39)</f>
        <v>30</v>
      </c>
      <c r="W40" s="83"/>
      <c r="X40" s="84"/>
      <c r="Y40" s="72"/>
      <c r="Z40" s="73">
        <f>SUM(Z32:Z39)</f>
        <v>17</v>
      </c>
      <c r="AA40" s="73">
        <f>SUM(AA32:AA39)</f>
        <v>3</v>
      </c>
      <c r="AB40" s="73">
        <f>SUM(AB32:AB39)</f>
        <v>20</v>
      </c>
      <c r="AC40" s="74">
        <f>SUM(AC32:AC39)</f>
        <v>30</v>
      </c>
    </row>
    <row r="41" spans="1:29" s="68" customFormat="1" ht="15">
      <c r="A41" s="12" t="s">
        <v>28</v>
      </c>
      <c r="B41" s="6"/>
      <c r="C41" s="12" t="s">
        <v>20</v>
      </c>
      <c r="D41" s="12">
        <f>+D36</f>
        <v>2</v>
      </c>
      <c r="E41" s="12">
        <f t="shared" ref="E41:G41" si="6">+E36</f>
        <v>0</v>
      </c>
      <c r="F41" s="12">
        <f t="shared" si="6"/>
        <v>2</v>
      </c>
      <c r="G41" s="12">
        <f t="shared" si="6"/>
        <v>2</v>
      </c>
      <c r="H41" s="12" t="s">
        <v>28</v>
      </c>
      <c r="I41" s="6"/>
      <c r="J41" s="12" t="s">
        <v>20</v>
      </c>
      <c r="K41" s="12">
        <f>+K36</f>
        <v>2</v>
      </c>
      <c r="L41" s="12">
        <f t="shared" ref="L41:N41" si="7">+L36</f>
        <v>0</v>
      </c>
      <c r="M41" s="12">
        <f t="shared" si="7"/>
        <v>2</v>
      </c>
      <c r="N41" s="12">
        <f t="shared" si="7"/>
        <v>2</v>
      </c>
      <c r="P41" s="100" t="s">
        <v>28</v>
      </c>
      <c r="Q41" s="101"/>
      <c r="R41" s="100">
        <f>S40+T40</f>
        <v>20</v>
      </c>
      <c r="S41" s="105"/>
      <c r="T41" s="105"/>
      <c r="U41" s="105"/>
      <c r="V41" s="101"/>
      <c r="W41" s="100" t="s">
        <v>28</v>
      </c>
      <c r="X41" s="101"/>
      <c r="Y41" s="100">
        <f>+Z40+AA40</f>
        <v>20</v>
      </c>
      <c r="Z41" s="105"/>
      <c r="AA41" s="105"/>
      <c r="AB41" s="105"/>
      <c r="AC41" s="101"/>
    </row>
    <row r="42" spans="1:29" s="68" customFormat="1" ht="15">
      <c r="A42" s="12" t="s">
        <v>28</v>
      </c>
      <c r="B42" s="6"/>
      <c r="C42" s="12" t="s">
        <v>17</v>
      </c>
      <c r="D42" s="12">
        <f>+D37+D38+D39</f>
        <v>6</v>
      </c>
      <c r="E42" s="12">
        <f t="shared" ref="E42:G42" si="8">+E37+E38+E39</f>
        <v>0</v>
      </c>
      <c r="F42" s="12">
        <f t="shared" si="8"/>
        <v>6</v>
      </c>
      <c r="G42" s="12">
        <f t="shared" si="8"/>
        <v>9</v>
      </c>
      <c r="H42" s="12" t="s">
        <v>28</v>
      </c>
      <c r="I42" s="6"/>
      <c r="J42" s="12" t="s">
        <v>17</v>
      </c>
      <c r="K42" s="12">
        <f>+K37+K38+K39</f>
        <v>6</v>
      </c>
      <c r="L42" s="12">
        <f t="shared" ref="L42:N42" si="9">+L37+L38+L39</f>
        <v>0</v>
      </c>
      <c r="M42" s="12">
        <f t="shared" si="9"/>
        <v>6</v>
      </c>
      <c r="N42" s="12">
        <f t="shared" si="9"/>
        <v>9</v>
      </c>
      <c r="P42" s="96" t="s">
        <v>35</v>
      </c>
      <c r="Q42" s="96"/>
      <c r="R42" s="96"/>
      <c r="S42" s="96"/>
      <c r="T42" s="96"/>
      <c r="U42" s="96"/>
      <c r="V42" s="96"/>
      <c r="W42" s="96" t="s">
        <v>35</v>
      </c>
      <c r="X42" s="96"/>
      <c r="Y42" s="96"/>
      <c r="Z42" s="96"/>
      <c r="AA42" s="96"/>
      <c r="AB42" s="96"/>
      <c r="AC42" s="96"/>
    </row>
    <row r="43" spans="1:29" s="68" customFormat="1" ht="15">
      <c r="A43" s="7" t="s">
        <v>150</v>
      </c>
      <c r="B43" s="6"/>
      <c r="C43" s="12"/>
      <c r="D43" s="12">
        <f>SUM(D40:D42)</f>
        <v>17</v>
      </c>
      <c r="E43" s="12">
        <f t="shared" ref="E43:G43" si="10">SUM(E40:E42)</f>
        <v>3</v>
      </c>
      <c r="F43" s="12">
        <f t="shared" si="10"/>
        <v>20</v>
      </c>
      <c r="G43" s="12">
        <f t="shared" si="10"/>
        <v>30</v>
      </c>
      <c r="H43" s="7" t="s">
        <v>150</v>
      </c>
      <c r="I43" s="6"/>
      <c r="J43" s="12"/>
      <c r="K43" s="12">
        <f>SUM(K40:K42)</f>
        <v>17</v>
      </c>
      <c r="L43" s="12">
        <f t="shared" ref="L43:N43" si="11">SUM(L40:L42)</f>
        <v>3</v>
      </c>
      <c r="M43" s="12">
        <f t="shared" si="11"/>
        <v>20</v>
      </c>
      <c r="N43" s="12">
        <f t="shared" si="11"/>
        <v>30</v>
      </c>
      <c r="P43" s="5" t="s">
        <v>521</v>
      </c>
      <c r="Q43" s="5" t="s">
        <v>522</v>
      </c>
      <c r="R43" s="1" t="s">
        <v>17</v>
      </c>
      <c r="S43" s="1">
        <v>2</v>
      </c>
      <c r="T43" s="1">
        <v>0</v>
      </c>
      <c r="U43" s="1">
        <v>2</v>
      </c>
      <c r="V43" s="1">
        <v>3</v>
      </c>
      <c r="W43" s="5" t="s">
        <v>523</v>
      </c>
      <c r="X43" s="5" t="s">
        <v>524</v>
      </c>
      <c r="Y43" s="1" t="s">
        <v>17</v>
      </c>
      <c r="Z43" s="1">
        <v>2</v>
      </c>
      <c r="AA43" s="1">
        <v>0</v>
      </c>
      <c r="AB43" s="1">
        <v>2</v>
      </c>
      <c r="AC43" s="1">
        <v>3</v>
      </c>
    </row>
    <row r="44" spans="1:29" ht="15" customHeight="1">
      <c r="A44" s="96" t="s">
        <v>35</v>
      </c>
      <c r="B44" s="96"/>
      <c r="C44" s="96"/>
      <c r="D44" s="96"/>
      <c r="E44" s="96"/>
      <c r="F44" s="96"/>
      <c r="G44" s="96"/>
      <c r="H44" s="96" t="s">
        <v>35</v>
      </c>
      <c r="I44" s="96"/>
      <c r="J44" s="96"/>
      <c r="K44" s="96"/>
      <c r="L44" s="96"/>
      <c r="M44" s="96"/>
      <c r="N44" s="96"/>
      <c r="P44" s="5" t="s">
        <v>296</v>
      </c>
      <c r="Q44" s="5" t="s">
        <v>37</v>
      </c>
      <c r="R44" s="1" t="s">
        <v>17</v>
      </c>
      <c r="S44" s="1">
        <v>2</v>
      </c>
      <c r="T44" s="1">
        <v>0</v>
      </c>
      <c r="U44" s="1">
        <v>2</v>
      </c>
      <c r="V44" s="1">
        <v>3</v>
      </c>
      <c r="W44" s="5" t="s">
        <v>297</v>
      </c>
      <c r="X44" s="5" t="s">
        <v>298</v>
      </c>
      <c r="Y44" s="1" t="s">
        <v>17</v>
      </c>
      <c r="Z44" s="1">
        <v>2</v>
      </c>
      <c r="AA44" s="1">
        <v>0</v>
      </c>
      <c r="AB44" s="1">
        <v>2</v>
      </c>
      <c r="AC44" s="1">
        <v>3</v>
      </c>
    </row>
    <row r="45" spans="1:29" ht="15" customHeight="1">
      <c r="A45" s="5" t="s">
        <v>296</v>
      </c>
      <c r="B45" s="5" t="s">
        <v>37</v>
      </c>
      <c r="C45" s="1" t="s">
        <v>17</v>
      </c>
      <c r="D45" s="1">
        <v>2</v>
      </c>
      <c r="E45" s="1">
        <v>0</v>
      </c>
      <c r="F45" s="1">
        <v>2</v>
      </c>
      <c r="G45" s="1">
        <v>3</v>
      </c>
      <c r="H45" s="5" t="s">
        <v>297</v>
      </c>
      <c r="I45" s="5" t="s">
        <v>298</v>
      </c>
      <c r="J45" s="1" t="s">
        <v>17</v>
      </c>
      <c r="K45" s="1">
        <v>2</v>
      </c>
      <c r="L45" s="1">
        <v>0</v>
      </c>
      <c r="M45" s="1">
        <v>2</v>
      </c>
      <c r="N45" s="1">
        <v>3</v>
      </c>
      <c r="P45" s="5" t="s">
        <v>299</v>
      </c>
      <c r="Q45" s="5" t="s">
        <v>300</v>
      </c>
      <c r="R45" s="1" t="s">
        <v>17</v>
      </c>
      <c r="S45" s="1">
        <v>2</v>
      </c>
      <c r="T45" s="1">
        <v>0</v>
      </c>
      <c r="U45" s="1">
        <v>2</v>
      </c>
      <c r="V45" s="1">
        <v>3</v>
      </c>
      <c r="W45" s="5" t="s">
        <v>301</v>
      </c>
      <c r="X45" s="5" t="s">
        <v>302</v>
      </c>
      <c r="Y45" s="1" t="s">
        <v>17</v>
      </c>
      <c r="Z45" s="1">
        <v>2</v>
      </c>
      <c r="AA45" s="1">
        <v>0</v>
      </c>
      <c r="AB45" s="1">
        <v>2</v>
      </c>
      <c r="AC45" s="1">
        <v>3</v>
      </c>
    </row>
    <row r="46" spans="1:29" ht="15" customHeight="1">
      <c r="A46" s="5" t="s">
        <v>299</v>
      </c>
      <c r="B46" s="5" t="s">
        <v>300</v>
      </c>
      <c r="C46" s="1" t="s">
        <v>17</v>
      </c>
      <c r="D46" s="1">
        <v>2</v>
      </c>
      <c r="E46" s="1">
        <v>0</v>
      </c>
      <c r="F46" s="1">
        <v>2</v>
      </c>
      <c r="G46" s="1">
        <v>3</v>
      </c>
      <c r="H46" s="5" t="s">
        <v>301</v>
      </c>
      <c r="I46" s="5" t="s">
        <v>302</v>
      </c>
      <c r="J46" s="1" t="s">
        <v>17</v>
      </c>
      <c r="K46" s="1">
        <v>2</v>
      </c>
      <c r="L46" s="1">
        <v>0</v>
      </c>
      <c r="M46" s="1">
        <v>2</v>
      </c>
      <c r="N46" s="1">
        <v>3</v>
      </c>
      <c r="P46" s="5" t="s">
        <v>525</v>
      </c>
      <c r="Q46" s="5" t="s">
        <v>267</v>
      </c>
      <c r="R46" s="1" t="s">
        <v>17</v>
      </c>
      <c r="S46" s="1">
        <v>2</v>
      </c>
      <c r="T46" s="1">
        <v>0</v>
      </c>
      <c r="U46" s="1">
        <v>2</v>
      </c>
      <c r="V46" s="1">
        <v>3</v>
      </c>
      <c r="W46" s="5" t="s">
        <v>303</v>
      </c>
      <c r="X46" s="5" t="s">
        <v>304</v>
      </c>
      <c r="Y46" s="1" t="s">
        <v>17</v>
      </c>
      <c r="Z46" s="1">
        <v>2</v>
      </c>
      <c r="AA46" s="1">
        <v>0</v>
      </c>
      <c r="AB46" s="1">
        <v>2</v>
      </c>
      <c r="AC46" s="1">
        <v>3</v>
      </c>
    </row>
    <row r="47" spans="1:29" ht="15" customHeight="1">
      <c r="A47" s="5" t="s">
        <v>425</v>
      </c>
      <c r="B47" s="3" t="s">
        <v>426</v>
      </c>
      <c r="C47" s="1" t="s">
        <v>17</v>
      </c>
      <c r="D47" s="1">
        <v>2</v>
      </c>
      <c r="E47" s="1">
        <v>0</v>
      </c>
      <c r="F47" s="1">
        <v>2</v>
      </c>
      <c r="G47" s="1">
        <v>3</v>
      </c>
      <c r="H47" s="5" t="s">
        <v>303</v>
      </c>
      <c r="I47" s="5" t="s">
        <v>304</v>
      </c>
      <c r="J47" s="1" t="s">
        <v>17</v>
      </c>
      <c r="K47" s="1">
        <v>2</v>
      </c>
      <c r="L47" s="1">
        <v>0</v>
      </c>
      <c r="M47" s="1">
        <v>2</v>
      </c>
      <c r="N47" s="1">
        <v>3</v>
      </c>
      <c r="P47" s="5" t="s">
        <v>526</v>
      </c>
      <c r="Q47" s="3" t="s">
        <v>38</v>
      </c>
      <c r="R47" s="1" t="s">
        <v>17</v>
      </c>
      <c r="S47" s="1">
        <v>2</v>
      </c>
      <c r="T47" s="1">
        <v>0</v>
      </c>
      <c r="U47" s="1">
        <v>2</v>
      </c>
      <c r="V47" s="1">
        <v>3</v>
      </c>
      <c r="W47" s="5" t="s">
        <v>305</v>
      </c>
      <c r="X47" s="3" t="s">
        <v>36</v>
      </c>
      <c r="Y47" s="1" t="s">
        <v>17</v>
      </c>
      <c r="Z47" s="1">
        <v>2</v>
      </c>
      <c r="AA47" s="1">
        <v>0</v>
      </c>
      <c r="AB47" s="1">
        <v>2</v>
      </c>
      <c r="AC47" s="1">
        <v>3</v>
      </c>
    </row>
    <row r="48" spans="1:29" ht="15" customHeight="1">
      <c r="A48" s="5" t="s">
        <v>473</v>
      </c>
      <c r="B48" s="5" t="s">
        <v>427</v>
      </c>
      <c r="C48" s="1" t="s">
        <v>17</v>
      </c>
      <c r="D48" s="1">
        <v>2</v>
      </c>
      <c r="E48" s="1">
        <v>0</v>
      </c>
      <c r="F48" s="1">
        <v>2</v>
      </c>
      <c r="G48" s="1">
        <v>3</v>
      </c>
      <c r="H48" s="5" t="s">
        <v>305</v>
      </c>
      <c r="I48" s="3" t="s">
        <v>36</v>
      </c>
      <c r="J48" s="1" t="s">
        <v>17</v>
      </c>
      <c r="K48" s="1">
        <v>2</v>
      </c>
      <c r="L48" s="1">
        <v>0</v>
      </c>
      <c r="M48" s="1">
        <v>2</v>
      </c>
      <c r="N48" s="1">
        <v>3</v>
      </c>
      <c r="P48" s="70" t="s">
        <v>141</v>
      </c>
      <c r="Q48" s="3" t="s">
        <v>142</v>
      </c>
      <c r="R48" s="1" t="s">
        <v>17</v>
      </c>
      <c r="S48" s="1">
        <v>2</v>
      </c>
      <c r="T48" s="1">
        <v>0</v>
      </c>
      <c r="U48" s="1">
        <v>2</v>
      </c>
      <c r="V48" s="1">
        <v>3</v>
      </c>
      <c r="W48" s="5" t="s">
        <v>307</v>
      </c>
      <c r="X48" s="5" t="s">
        <v>39</v>
      </c>
      <c r="Y48" s="1" t="s">
        <v>17</v>
      </c>
      <c r="Z48" s="1">
        <v>2</v>
      </c>
      <c r="AA48" s="1">
        <v>0</v>
      </c>
      <c r="AB48" s="1">
        <v>2</v>
      </c>
      <c r="AC48" s="1">
        <v>3</v>
      </c>
    </row>
    <row r="49" spans="1:29" ht="15" customHeight="1">
      <c r="A49" s="85" t="s">
        <v>474</v>
      </c>
      <c r="B49" s="85" t="s">
        <v>306</v>
      </c>
      <c r="C49" s="1" t="s">
        <v>17</v>
      </c>
      <c r="D49" s="1">
        <v>2</v>
      </c>
      <c r="E49" s="1">
        <v>0</v>
      </c>
      <c r="F49" s="1">
        <v>2</v>
      </c>
      <c r="G49" s="1">
        <v>3</v>
      </c>
      <c r="H49" s="5" t="s">
        <v>307</v>
      </c>
      <c r="I49" s="5" t="s">
        <v>39</v>
      </c>
      <c r="J49" s="1" t="s">
        <v>17</v>
      </c>
      <c r="K49" s="1">
        <v>2</v>
      </c>
      <c r="L49" s="1">
        <v>0</v>
      </c>
      <c r="M49" s="1">
        <v>2</v>
      </c>
      <c r="N49" s="1">
        <v>3</v>
      </c>
      <c r="P49" s="111"/>
      <c r="Q49" s="111"/>
      <c r="R49" s="111"/>
      <c r="S49" s="1"/>
      <c r="T49" s="1"/>
      <c r="U49" s="12"/>
      <c r="V49" s="12"/>
      <c r="W49" s="111"/>
      <c r="X49" s="111"/>
      <c r="Y49" s="111"/>
      <c r="Z49" s="1"/>
      <c r="AA49" s="1"/>
      <c r="AB49" s="12"/>
      <c r="AC49" s="12"/>
    </row>
    <row r="50" spans="1:29" ht="15" customHeight="1">
      <c r="A50" s="70" t="s">
        <v>141</v>
      </c>
      <c r="B50" s="3" t="s">
        <v>142</v>
      </c>
      <c r="C50" s="86" t="s">
        <v>17</v>
      </c>
      <c r="D50" s="86">
        <v>2</v>
      </c>
      <c r="E50" s="86">
        <v>0</v>
      </c>
      <c r="F50" s="86">
        <v>2</v>
      </c>
      <c r="G50" s="86">
        <v>3</v>
      </c>
      <c r="H50" s="5" t="s">
        <v>423</v>
      </c>
      <c r="I50" s="5" t="s">
        <v>424</v>
      </c>
      <c r="J50" s="1" t="s">
        <v>17</v>
      </c>
      <c r="K50" s="1">
        <v>2</v>
      </c>
      <c r="L50" s="1">
        <v>0</v>
      </c>
      <c r="M50" s="1">
        <v>2</v>
      </c>
      <c r="N50" s="1">
        <v>3</v>
      </c>
      <c r="P50" s="70" t="s">
        <v>177</v>
      </c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2">
        <f>+V23+AC24+V40+AC40</f>
        <v>121</v>
      </c>
    </row>
    <row r="51" spans="1:29" ht="15" customHeight="1">
      <c r="A51" s="70" t="s">
        <v>177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2">
        <f>+G27+N27+G43+N43</f>
        <v>121</v>
      </c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</row>
    <row r="52" spans="1:29" ht="15">
      <c r="A52" s="87"/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</row>
    <row r="53" spans="1:29" s="68" customFormat="1" ht="15">
      <c r="A53" s="77"/>
      <c r="B53" s="47" t="s">
        <v>263</v>
      </c>
      <c r="C53" s="47"/>
      <c r="D53" s="47"/>
      <c r="E53" s="47"/>
      <c r="F53" s="47"/>
      <c r="G53" s="47"/>
      <c r="H53" s="77"/>
      <c r="I53" s="47"/>
      <c r="J53" s="47"/>
      <c r="K53" s="47"/>
      <c r="L53" s="47"/>
      <c r="M53" s="47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</row>
    <row r="54" spans="1:29" s="68" customFormat="1" ht="15">
      <c r="A54" s="77"/>
      <c r="B54" s="47" t="s">
        <v>264</v>
      </c>
      <c r="C54" s="47"/>
      <c r="D54" s="47"/>
      <c r="E54" s="47"/>
      <c r="F54" s="47"/>
      <c r="G54" s="47"/>
      <c r="H54" s="77"/>
      <c r="I54" s="47"/>
      <c r="J54" s="47"/>
      <c r="K54" s="47"/>
      <c r="L54" s="47"/>
      <c r="M54" s="47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</row>
  </sheetData>
  <mergeCells count="46">
    <mergeCell ref="P49:R49"/>
    <mergeCell ref="W49:Y49"/>
    <mergeCell ref="A1:N1"/>
    <mergeCell ref="P1:AC1"/>
    <mergeCell ref="P41:Q41"/>
    <mergeCell ref="R41:V41"/>
    <mergeCell ref="W41:X41"/>
    <mergeCell ref="Y41:AC41"/>
    <mergeCell ref="P42:V42"/>
    <mergeCell ref="W42:AC42"/>
    <mergeCell ref="P28:AC28"/>
    <mergeCell ref="P29:AC29"/>
    <mergeCell ref="P30:V30"/>
    <mergeCell ref="W30:AC30"/>
    <mergeCell ref="Q40:R40"/>
    <mergeCell ref="Q23:R23"/>
    <mergeCell ref="X24:Y24"/>
    <mergeCell ref="P25:Q25"/>
    <mergeCell ref="R25:V25"/>
    <mergeCell ref="W25:X25"/>
    <mergeCell ref="Y25:AC25"/>
    <mergeCell ref="P7:AC7"/>
    <mergeCell ref="P8:AC8"/>
    <mergeCell ref="P9:AC9"/>
    <mergeCell ref="P10:V10"/>
    <mergeCell ref="W10:AC10"/>
    <mergeCell ref="P2:AC2"/>
    <mergeCell ref="Q3:AA3"/>
    <mergeCell ref="P4:AC4"/>
    <mergeCell ref="P5:AC5"/>
    <mergeCell ref="P6:AC6"/>
    <mergeCell ref="A7:N7"/>
    <mergeCell ref="A8:N8"/>
    <mergeCell ref="A9:G9"/>
    <mergeCell ref="H9:N9"/>
    <mergeCell ref="A44:G44"/>
    <mergeCell ref="H44:N44"/>
    <mergeCell ref="A28:N28"/>
    <mergeCell ref="A29:N29"/>
    <mergeCell ref="A30:G30"/>
    <mergeCell ref="H30:N30"/>
    <mergeCell ref="A2:N2"/>
    <mergeCell ref="A3:N3"/>
    <mergeCell ref="A4:N4"/>
    <mergeCell ref="A5:N5"/>
    <mergeCell ref="A6:N6"/>
  </mergeCells>
  <pageMargins left="0.11811023622047245" right="0.11811023622047245" top="0.15748031496062992" bottom="0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C61"/>
  <sheetViews>
    <sheetView workbookViewId="0">
      <selection sqref="A1:XFD1048576"/>
    </sheetView>
  </sheetViews>
  <sheetFormatPr defaultRowHeight="15"/>
  <cols>
    <col min="1" max="1" width="8.5703125" style="77" customWidth="1"/>
    <col min="2" max="2" width="27.28515625" style="47" bestFit="1" customWidth="1"/>
    <col min="3" max="3" width="3.42578125" style="47" customWidth="1"/>
    <col min="4" max="4" width="2.7109375" style="47" bestFit="1" customWidth="1"/>
    <col min="5" max="5" width="2.42578125" style="47" customWidth="1"/>
    <col min="6" max="6" width="2.7109375" style="47" bestFit="1" customWidth="1"/>
    <col min="7" max="7" width="4.5703125" style="47" customWidth="1"/>
    <col min="8" max="8" width="9.28515625" style="77" bestFit="1" customWidth="1"/>
    <col min="9" max="9" width="24.28515625" style="47" customWidth="1"/>
    <col min="10" max="10" width="3.85546875" style="47" bestFit="1" customWidth="1"/>
    <col min="11" max="11" width="2.7109375" style="47" customWidth="1"/>
    <col min="12" max="12" width="2.5703125" style="47" customWidth="1"/>
    <col min="13" max="13" width="2.7109375" style="47" bestFit="1" customWidth="1"/>
    <col min="14" max="14" width="4.7109375" style="47" customWidth="1"/>
    <col min="15" max="16" width="9.140625" style="68"/>
    <col min="17" max="17" width="23.85546875" style="68" customWidth="1"/>
    <col min="18" max="21" width="2.7109375" style="68" customWidth="1"/>
    <col min="22" max="22" width="5.140625" style="68" bestFit="1" customWidth="1"/>
    <col min="23" max="23" width="9.140625" style="68"/>
    <col min="24" max="24" width="24.7109375" style="68" customWidth="1"/>
    <col min="25" max="28" width="2.85546875" style="68" customWidth="1"/>
    <col min="29" max="29" width="5.140625" style="68" bestFit="1" customWidth="1"/>
    <col min="30" max="16384" width="9.140625" style="68"/>
  </cols>
  <sheetData>
    <row r="1" spans="1:29" s="69" customFormat="1" ht="18.75">
      <c r="A1" s="103" t="s">
        <v>563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P1" s="103" t="s">
        <v>562</v>
      </c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</row>
    <row r="2" spans="1:29" ht="35.25" customHeight="1">
      <c r="A2" s="106" t="s">
        <v>182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P2" s="106" t="s">
        <v>182</v>
      </c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</row>
    <row r="3" spans="1:29" ht="26.25" customHeight="1">
      <c r="A3" s="108" t="s">
        <v>572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P3" s="77"/>
      <c r="Q3" s="108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47"/>
      <c r="AC3" s="47"/>
    </row>
    <row r="4" spans="1:29">
      <c r="A4" s="96" t="s">
        <v>0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P4" s="96" t="s">
        <v>0</v>
      </c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</row>
    <row r="5" spans="1:29">
      <c r="A5" s="96" t="s">
        <v>308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P5" s="96" t="s">
        <v>308</v>
      </c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</row>
    <row r="6" spans="1:29">
      <c r="A6" s="96" t="s">
        <v>415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P6" s="96" t="s">
        <v>576</v>
      </c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</row>
    <row r="7" spans="1:29">
      <c r="A7" s="96" t="s">
        <v>1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P7" s="96" t="s">
        <v>1</v>
      </c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</row>
    <row r="8" spans="1:29">
      <c r="A8" s="96" t="s">
        <v>2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P8" s="96" t="s">
        <v>2</v>
      </c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</row>
    <row r="9" spans="1:29">
      <c r="A9" s="96" t="s">
        <v>3</v>
      </c>
      <c r="B9" s="96"/>
      <c r="C9" s="96"/>
      <c r="D9" s="96"/>
      <c r="E9" s="96"/>
      <c r="F9" s="96"/>
      <c r="G9" s="96"/>
      <c r="H9" s="96" t="s">
        <v>4</v>
      </c>
      <c r="I9" s="96"/>
      <c r="J9" s="96"/>
      <c r="K9" s="96"/>
      <c r="L9" s="96"/>
      <c r="M9" s="96"/>
      <c r="N9" s="96"/>
      <c r="P9" s="96" t="s">
        <v>3</v>
      </c>
      <c r="Q9" s="96"/>
      <c r="R9" s="96"/>
      <c r="S9" s="96"/>
      <c r="T9" s="96"/>
      <c r="U9" s="96"/>
      <c r="V9" s="96"/>
      <c r="W9" s="96" t="s">
        <v>4</v>
      </c>
      <c r="X9" s="96"/>
      <c r="Y9" s="96"/>
      <c r="Z9" s="96"/>
      <c r="AA9" s="96"/>
      <c r="AB9" s="96"/>
      <c r="AC9" s="96"/>
    </row>
    <row r="10" spans="1:29">
      <c r="A10" s="12" t="s">
        <v>5</v>
      </c>
      <c r="B10" s="6" t="s">
        <v>6</v>
      </c>
      <c r="C10" s="12" t="s">
        <v>7</v>
      </c>
      <c r="D10" s="12" t="s">
        <v>8</v>
      </c>
      <c r="E10" s="12" t="s">
        <v>9</v>
      </c>
      <c r="F10" s="12" t="s">
        <v>10</v>
      </c>
      <c r="G10" s="12" t="s">
        <v>11</v>
      </c>
      <c r="H10" s="12" t="s">
        <v>5</v>
      </c>
      <c r="I10" s="6" t="s">
        <v>6</v>
      </c>
      <c r="J10" s="12" t="s">
        <v>7</v>
      </c>
      <c r="K10" s="12" t="s">
        <v>8</v>
      </c>
      <c r="L10" s="12" t="s">
        <v>9</v>
      </c>
      <c r="M10" s="12" t="s">
        <v>10</v>
      </c>
      <c r="N10" s="12" t="s">
        <v>11</v>
      </c>
      <c r="P10" s="12" t="s">
        <v>5</v>
      </c>
      <c r="Q10" s="6" t="s">
        <v>6</v>
      </c>
      <c r="R10" s="12" t="s">
        <v>7</v>
      </c>
      <c r="S10" s="12" t="s">
        <v>8</v>
      </c>
      <c r="T10" s="12" t="s">
        <v>9</v>
      </c>
      <c r="U10" s="12" t="s">
        <v>10</v>
      </c>
      <c r="V10" s="12" t="s">
        <v>11</v>
      </c>
      <c r="W10" s="12" t="s">
        <v>5</v>
      </c>
      <c r="X10" s="6" t="s">
        <v>6</v>
      </c>
      <c r="Y10" s="12" t="s">
        <v>7</v>
      </c>
      <c r="Z10" s="12" t="s">
        <v>8</v>
      </c>
      <c r="AA10" s="12" t="s">
        <v>9</v>
      </c>
      <c r="AB10" s="12" t="s">
        <v>10</v>
      </c>
      <c r="AC10" s="12" t="s">
        <v>11</v>
      </c>
    </row>
    <row r="11" spans="1:29">
      <c r="A11" s="1" t="s">
        <v>311</v>
      </c>
      <c r="B11" s="3" t="s">
        <v>312</v>
      </c>
      <c r="C11" s="1" t="s">
        <v>12</v>
      </c>
      <c r="D11" s="1">
        <v>3</v>
      </c>
      <c r="E11" s="1">
        <v>0</v>
      </c>
      <c r="F11" s="1">
        <v>3</v>
      </c>
      <c r="G11" s="1">
        <v>4</v>
      </c>
      <c r="H11" s="1" t="s">
        <v>309</v>
      </c>
      <c r="I11" s="3" t="s">
        <v>310</v>
      </c>
      <c r="J11" s="1" t="s">
        <v>12</v>
      </c>
      <c r="K11" s="1">
        <v>3</v>
      </c>
      <c r="L11" s="1">
        <v>1</v>
      </c>
      <c r="M11" s="1">
        <v>4</v>
      </c>
      <c r="N11" s="1">
        <v>6</v>
      </c>
      <c r="P11" s="1" t="s">
        <v>527</v>
      </c>
      <c r="Q11" s="3" t="s">
        <v>485</v>
      </c>
      <c r="R11" s="1" t="s">
        <v>12</v>
      </c>
      <c r="S11" s="1">
        <v>3</v>
      </c>
      <c r="T11" s="1">
        <v>1</v>
      </c>
      <c r="U11" s="1">
        <v>4</v>
      </c>
      <c r="V11" s="1">
        <v>6</v>
      </c>
      <c r="W11" s="1" t="s">
        <v>309</v>
      </c>
      <c r="X11" s="3" t="s">
        <v>310</v>
      </c>
      <c r="Y11" s="1" t="s">
        <v>12</v>
      </c>
      <c r="Z11" s="1">
        <v>3</v>
      </c>
      <c r="AA11" s="1">
        <v>1</v>
      </c>
      <c r="AB11" s="1">
        <v>4</v>
      </c>
      <c r="AC11" s="1">
        <v>6</v>
      </c>
    </row>
    <row r="12" spans="1:29">
      <c r="A12" s="1" t="s">
        <v>315</v>
      </c>
      <c r="B12" s="3" t="s">
        <v>316</v>
      </c>
      <c r="C12" s="1" t="s">
        <v>12</v>
      </c>
      <c r="D12" s="1">
        <v>3</v>
      </c>
      <c r="E12" s="1">
        <v>1</v>
      </c>
      <c r="F12" s="1">
        <v>4</v>
      </c>
      <c r="G12" s="1">
        <v>4</v>
      </c>
      <c r="H12" s="1" t="s">
        <v>313</v>
      </c>
      <c r="I12" s="3" t="s">
        <v>314</v>
      </c>
      <c r="J12" s="1" t="s">
        <v>12</v>
      </c>
      <c r="K12" s="1">
        <v>3</v>
      </c>
      <c r="L12" s="1">
        <v>1</v>
      </c>
      <c r="M12" s="1">
        <v>4</v>
      </c>
      <c r="N12" s="1">
        <v>6</v>
      </c>
      <c r="P12" s="1" t="s">
        <v>311</v>
      </c>
      <c r="Q12" s="3" t="s">
        <v>312</v>
      </c>
      <c r="R12" s="1" t="s">
        <v>12</v>
      </c>
      <c r="S12" s="1">
        <v>3</v>
      </c>
      <c r="T12" s="1">
        <v>0</v>
      </c>
      <c r="U12" s="1">
        <v>3</v>
      </c>
      <c r="V12" s="1">
        <v>4</v>
      </c>
      <c r="W12" s="1" t="s">
        <v>313</v>
      </c>
      <c r="X12" s="3" t="s">
        <v>314</v>
      </c>
      <c r="Y12" s="1" t="s">
        <v>12</v>
      </c>
      <c r="Z12" s="1">
        <v>3</v>
      </c>
      <c r="AA12" s="1">
        <v>1</v>
      </c>
      <c r="AB12" s="1">
        <v>4</v>
      </c>
      <c r="AC12" s="1">
        <v>6</v>
      </c>
    </row>
    <row r="13" spans="1:29">
      <c r="A13" s="1" t="s">
        <v>319</v>
      </c>
      <c r="B13" s="3" t="s">
        <v>320</v>
      </c>
      <c r="C13" s="1" t="s">
        <v>12</v>
      </c>
      <c r="D13" s="1">
        <v>2</v>
      </c>
      <c r="E13" s="1">
        <v>1</v>
      </c>
      <c r="F13" s="1">
        <v>3</v>
      </c>
      <c r="G13" s="1">
        <v>4</v>
      </c>
      <c r="H13" s="1" t="s">
        <v>317</v>
      </c>
      <c r="I13" s="3" t="s">
        <v>318</v>
      </c>
      <c r="J13" s="1" t="s">
        <v>12</v>
      </c>
      <c r="K13" s="1">
        <v>3</v>
      </c>
      <c r="L13" s="1">
        <v>1</v>
      </c>
      <c r="M13" s="1">
        <v>4</v>
      </c>
      <c r="N13" s="1">
        <v>5</v>
      </c>
      <c r="P13" s="1" t="s">
        <v>315</v>
      </c>
      <c r="Q13" s="3" t="s">
        <v>316</v>
      </c>
      <c r="R13" s="1" t="s">
        <v>12</v>
      </c>
      <c r="S13" s="1">
        <v>3</v>
      </c>
      <c r="T13" s="1">
        <v>1</v>
      </c>
      <c r="U13" s="1">
        <v>4</v>
      </c>
      <c r="V13" s="1">
        <v>5</v>
      </c>
      <c r="W13" s="1" t="s">
        <v>317</v>
      </c>
      <c r="X13" s="3" t="s">
        <v>318</v>
      </c>
      <c r="Y13" s="1" t="s">
        <v>12</v>
      </c>
      <c r="Z13" s="1">
        <v>3</v>
      </c>
      <c r="AA13" s="1">
        <v>1</v>
      </c>
      <c r="AB13" s="1">
        <v>4</v>
      </c>
      <c r="AC13" s="1">
        <v>5</v>
      </c>
    </row>
    <row r="14" spans="1:29">
      <c r="A14" s="1" t="s">
        <v>321</v>
      </c>
      <c r="B14" s="3" t="s">
        <v>322</v>
      </c>
      <c r="C14" s="1" t="s">
        <v>12</v>
      </c>
      <c r="D14" s="1">
        <v>2</v>
      </c>
      <c r="E14" s="1">
        <v>0</v>
      </c>
      <c r="F14" s="1">
        <v>2</v>
      </c>
      <c r="G14" s="1">
        <v>3</v>
      </c>
      <c r="H14" s="12" t="s">
        <v>449</v>
      </c>
      <c r="I14" s="6" t="s">
        <v>323</v>
      </c>
      <c r="J14" s="12" t="s">
        <v>12</v>
      </c>
      <c r="K14" s="12">
        <v>3</v>
      </c>
      <c r="L14" s="12">
        <v>1</v>
      </c>
      <c r="M14" s="12">
        <v>4</v>
      </c>
      <c r="N14" s="12">
        <v>5</v>
      </c>
      <c r="P14" s="1" t="s">
        <v>319</v>
      </c>
      <c r="Q14" s="3" t="s">
        <v>320</v>
      </c>
      <c r="R14" s="1" t="s">
        <v>12</v>
      </c>
      <c r="S14" s="1">
        <v>2</v>
      </c>
      <c r="T14" s="1">
        <v>1</v>
      </c>
      <c r="U14" s="1">
        <v>3</v>
      </c>
      <c r="V14" s="1">
        <v>4</v>
      </c>
      <c r="W14" s="1" t="s">
        <v>528</v>
      </c>
      <c r="X14" s="3" t="s">
        <v>489</v>
      </c>
      <c r="Y14" s="1" t="s">
        <v>12</v>
      </c>
      <c r="Z14" s="1">
        <v>3</v>
      </c>
      <c r="AA14" s="1">
        <v>1</v>
      </c>
      <c r="AB14" s="1">
        <v>4</v>
      </c>
      <c r="AC14" s="1">
        <v>5</v>
      </c>
    </row>
    <row r="15" spans="1:29">
      <c r="A15" s="12" t="s">
        <v>448</v>
      </c>
      <c r="B15" s="6" t="s">
        <v>406</v>
      </c>
      <c r="C15" s="12" t="s">
        <v>12</v>
      </c>
      <c r="D15" s="12">
        <v>2</v>
      </c>
      <c r="E15" s="12">
        <v>1</v>
      </c>
      <c r="F15" s="12">
        <v>3</v>
      </c>
      <c r="G15" s="12">
        <v>4</v>
      </c>
      <c r="H15" s="88" t="s">
        <v>146</v>
      </c>
      <c r="I15" s="89" t="s">
        <v>564</v>
      </c>
      <c r="J15" s="88" t="s">
        <v>20</v>
      </c>
      <c r="K15" s="88">
        <v>2</v>
      </c>
      <c r="L15" s="88">
        <v>0</v>
      </c>
      <c r="M15" s="88">
        <v>2</v>
      </c>
      <c r="N15" s="88">
        <v>2</v>
      </c>
      <c r="P15" s="1" t="s">
        <v>321</v>
      </c>
      <c r="Q15" s="3" t="s">
        <v>322</v>
      </c>
      <c r="R15" s="1" t="s">
        <v>12</v>
      </c>
      <c r="S15" s="1">
        <v>2</v>
      </c>
      <c r="T15" s="1">
        <v>0</v>
      </c>
      <c r="U15" s="1">
        <v>2</v>
      </c>
      <c r="V15" s="1">
        <v>3</v>
      </c>
      <c r="W15" s="1" t="s">
        <v>15</v>
      </c>
      <c r="X15" s="3" t="s">
        <v>16</v>
      </c>
      <c r="Y15" s="1" t="s">
        <v>17</v>
      </c>
      <c r="Z15" s="1">
        <v>0</v>
      </c>
      <c r="AA15" s="1">
        <v>2</v>
      </c>
      <c r="AB15" s="1">
        <v>0</v>
      </c>
      <c r="AC15" s="1">
        <v>2</v>
      </c>
    </row>
    <row r="16" spans="1:29">
      <c r="A16" s="12" t="s">
        <v>411</v>
      </c>
      <c r="B16" s="6" t="s">
        <v>405</v>
      </c>
      <c r="C16" s="12" t="s">
        <v>12</v>
      </c>
      <c r="D16" s="12">
        <v>3</v>
      </c>
      <c r="E16" s="12">
        <v>1</v>
      </c>
      <c r="F16" s="12">
        <v>4</v>
      </c>
      <c r="G16" s="12">
        <v>4</v>
      </c>
      <c r="H16" s="1" t="s">
        <v>22</v>
      </c>
      <c r="I16" s="3" t="s">
        <v>565</v>
      </c>
      <c r="J16" s="1" t="s">
        <v>20</v>
      </c>
      <c r="K16" s="1">
        <v>2</v>
      </c>
      <c r="L16" s="1">
        <v>0</v>
      </c>
      <c r="M16" s="1">
        <v>2</v>
      </c>
      <c r="N16" s="1">
        <v>2</v>
      </c>
      <c r="P16" s="90" t="s">
        <v>145</v>
      </c>
      <c r="Q16" s="89" t="s">
        <v>201</v>
      </c>
      <c r="R16" s="88" t="s">
        <v>20</v>
      </c>
      <c r="S16" s="88">
        <v>2</v>
      </c>
      <c r="T16" s="88">
        <v>0</v>
      </c>
      <c r="U16" s="88">
        <v>2</v>
      </c>
      <c r="V16" s="88">
        <v>2</v>
      </c>
      <c r="W16" s="88" t="s">
        <v>146</v>
      </c>
      <c r="X16" s="89" t="s">
        <v>202</v>
      </c>
      <c r="Y16" s="88" t="s">
        <v>20</v>
      </c>
      <c r="Z16" s="88">
        <v>2</v>
      </c>
      <c r="AA16" s="88">
        <v>0</v>
      </c>
      <c r="AB16" s="88">
        <v>2</v>
      </c>
      <c r="AC16" s="88">
        <v>2</v>
      </c>
    </row>
    <row r="17" spans="1:29">
      <c r="A17" s="90" t="s">
        <v>145</v>
      </c>
      <c r="B17" s="89" t="s">
        <v>566</v>
      </c>
      <c r="C17" s="88" t="s">
        <v>20</v>
      </c>
      <c r="D17" s="88">
        <v>2</v>
      </c>
      <c r="E17" s="88">
        <v>0</v>
      </c>
      <c r="F17" s="88">
        <v>2</v>
      </c>
      <c r="G17" s="88">
        <v>2</v>
      </c>
      <c r="H17" s="1" t="s">
        <v>24</v>
      </c>
      <c r="I17" s="3" t="s">
        <v>206</v>
      </c>
      <c r="J17" s="1" t="s">
        <v>20</v>
      </c>
      <c r="K17" s="1">
        <v>1</v>
      </c>
      <c r="L17" s="1">
        <v>2</v>
      </c>
      <c r="M17" s="1">
        <v>2</v>
      </c>
      <c r="N17" s="1">
        <v>2</v>
      </c>
      <c r="P17" s="70" t="s">
        <v>21</v>
      </c>
      <c r="Q17" s="3" t="s">
        <v>203</v>
      </c>
      <c r="R17" s="1" t="s">
        <v>20</v>
      </c>
      <c r="S17" s="1">
        <v>2</v>
      </c>
      <c r="T17" s="1">
        <v>0</v>
      </c>
      <c r="U17" s="1">
        <v>2</v>
      </c>
      <c r="V17" s="1">
        <v>2</v>
      </c>
      <c r="W17" s="1" t="s">
        <v>22</v>
      </c>
      <c r="X17" s="3" t="s">
        <v>282</v>
      </c>
      <c r="Y17" s="1" t="s">
        <v>20</v>
      </c>
      <c r="Z17" s="1">
        <v>2</v>
      </c>
      <c r="AA17" s="1">
        <v>0</v>
      </c>
      <c r="AB17" s="1">
        <v>2</v>
      </c>
      <c r="AC17" s="1">
        <v>2</v>
      </c>
    </row>
    <row r="18" spans="1:29">
      <c r="A18" s="70" t="s">
        <v>21</v>
      </c>
      <c r="B18" s="3" t="s">
        <v>567</v>
      </c>
      <c r="C18" s="1" t="s">
        <v>20</v>
      </c>
      <c r="D18" s="1">
        <v>2</v>
      </c>
      <c r="E18" s="1">
        <v>0</v>
      </c>
      <c r="F18" s="1">
        <v>2</v>
      </c>
      <c r="G18" s="1">
        <v>2</v>
      </c>
      <c r="H18" s="1" t="s">
        <v>147</v>
      </c>
      <c r="I18" s="3" t="s">
        <v>148</v>
      </c>
      <c r="J18" s="1" t="s">
        <v>20</v>
      </c>
      <c r="K18" s="1">
        <v>0</v>
      </c>
      <c r="L18" s="1">
        <v>2</v>
      </c>
      <c r="M18" s="1">
        <v>1</v>
      </c>
      <c r="N18" s="1">
        <v>1</v>
      </c>
      <c r="P18" s="70" t="s">
        <v>23</v>
      </c>
      <c r="Q18" s="3" t="s">
        <v>205</v>
      </c>
      <c r="R18" s="1" t="s">
        <v>20</v>
      </c>
      <c r="S18" s="1">
        <v>1</v>
      </c>
      <c r="T18" s="1">
        <v>0</v>
      </c>
      <c r="U18" s="1">
        <v>1</v>
      </c>
      <c r="V18" s="1">
        <v>1</v>
      </c>
      <c r="W18" s="1" t="s">
        <v>24</v>
      </c>
      <c r="X18" s="3" t="s">
        <v>206</v>
      </c>
      <c r="Y18" s="1" t="s">
        <v>20</v>
      </c>
      <c r="Z18" s="1">
        <v>1</v>
      </c>
      <c r="AA18" s="1">
        <v>2</v>
      </c>
      <c r="AB18" s="1">
        <v>2</v>
      </c>
      <c r="AC18" s="1">
        <v>2</v>
      </c>
    </row>
    <row r="19" spans="1:29">
      <c r="A19" s="70" t="s">
        <v>23</v>
      </c>
      <c r="B19" s="3" t="s">
        <v>205</v>
      </c>
      <c r="C19" s="1" t="s">
        <v>20</v>
      </c>
      <c r="D19" s="1">
        <v>1</v>
      </c>
      <c r="E19" s="1">
        <v>0</v>
      </c>
      <c r="F19" s="1">
        <v>1</v>
      </c>
      <c r="G19" s="1">
        <v>1</v>
      </c>
      <c r="H19" s="1" t="s">
        <v>18</v>
      </c>
      <c r="I19" s="3" t="s">
        <v>19</v>
      </c>
      <c r="J19" s="1" t="s">
        <v>17</v>
      </c>
      <c r="K19" s="1">
        <v>0</v>
      </c>
      <c r="L19" s="1">
        <v>2</v>
      </c>
      <c r="M19" s="1">
        <v>0</v>
      </c>
      <c r="N19" s="1">
        <v>2</v>
      </c>
      <c r="P19" s="70" t="s">
        <v>25</v>
      </c>
      <c r="Q19" s="3" t="s">
        <v>26</v>
      </c>
      <c r="R19" s="1" t="s">
        <v>20</v>
      </c>
      <c r="S19" s="1">
        <v>2</v>
      </c>
      <c r="T19" s="1">
        <v>0</v>
      </c>
      <c r="U19" s="1">
        <v>2</v>
      </c>
      <c r="V19" s="1">
        <v>2</v>
      </c>
      <c r="W19" s="91" t="s">
        <v>18</v>
      </c>
      <c r="X19" s="92" t="s">
        <v>19</v>
      </c>
      <c r="Y19" s="91" t="s">
        <v>17</v>
      </c>
      <c r="Z19" s="91">
        <v>0</v>
      </c>
      <c r="AA19" s="91">
        <v>2</v>
      </c>
      <c r="AB19" s="91">
        <v>0</v>
      </c>
      <c r="AC19" s="91">
        <v>2</v>
      </c>
    </row>
    <row r="20" spans="1:29">
      <c r="A20" s="70" t="s">
        <v>25</v>
      </c>
      <c r="B20" s="3" t="s">
        <v>26</v>
      </c>
      <c r="C20" s="1" t="s">
        <v>20</v>
      </c>
      <c r="D20" s="1">
        <v>2</v>
      </c>
      <c r="E20" s="1">
        <v>0</v>
      </c>
      <c r="F20" s="1">
        <v>2</v>
      </c>
      <c r="G20" s="1">
        <v>2</v>
      </c>
      <c r="H20" s="1" t="s">
        <v>15</v>
      </c>
      <c r="I20" s="3" t="s">
        <v>16</v>
      </c>
      <c r="J20" s="1" t="s">
        <v>17</v>
      </c>
      <c r="K20" s="1">
        <v>0</v>
      </c>
      <c r="L20" s="1">
        <v>2</v>
      </c>
      <c r="M20" s="1">
        <v>0</v>
      </c>
      <c r="N20" s="1">
        <v>2</v>
      </c>
      <c r="P20" s="70" t="s">
        <v>27</v>
      </c>
      <c r="Q20" s="3" t="s">
        <v>143</v>
      </c>
      <c r="R20" s="1" t="s">
        <v>144</v>
      </c>
      <c r="S20" s="1">
        <v>1</v>
      </c>
      <c r="T20" s="1">
        <v>1</v>
      </c>
      <c r="U20" s="1">
        <v>0</v>
      </c>
      <c r="V20" s="1">
        <v>1</v>
      </c>
      <c r="W20" s="12" t="s">
        <v>147</v>
      </c>
      <c r="X20" s="6" t="s">
        <v>148</v>
      </c>
      <c r="Y20" s="12" t="s">
        <v>20</v>
      </c>
      <c r="Z20" s="12">
        <v>0</v>
      </c>
      <c r="AA20" s="12">
        <v>2</v>
      </c>
      <c r="AB20" s="12">
        <v>1</v>
      </c>
      <c r="AC20" s="12">
        <v>1</v>
      </c>
    </row>
    <row r="21" spans="1:29">
      <c r="A21" s="70" t="s">
        <v>27</v>
      </c>
      <c r="B21" s="3" t="s">
        <v>143</v>
      </c>
      <c r="C21" s="1" t="s">
        <v>144</v>
      </c>
      <c r="D21" s="1">
        <v>1</v>
      </c>
      <c r="E21" s="1">
        <v>1</v>
      </c>
      <c r="F21" s="1">
        <v>0</v>
      </c>
      <c r="G21" s="1">
        <v>1</v>
      </c>
      <c r="H21" s="1"/>
      <c r="I21" s="6"/>
      <c r="J21" s="1"/>
      <c r="K21" s="12"/>
      <c r="L21" s="12"/>
      <c r="M21" s="12"/>
      <c r="N21" s="12"/>
      <c r="P21" s="70"/>
      <c r="Q21" s="6" t="s">
        <v>208</v>
      </c>
      <c r="R21" s="1"/>
      <c r="S21" s="12">
        <f>SUM(S11:S20)</f>
        <v>21</v>
      </c>
      <c r="T21" s="12">
        <f>SUM(T11:T20)</f>
        <v>4</v>
      </c>
      <c r="U21" s="12">
        <f>SUM(U11:U20)</f>
        <v>23</v>
      </c>
      <c r="V21" s="12">
        <f>SUM(V11:V20)</f>
        <v>30</v>
      </c>
      <c r="W21" s="1"/>
      <c r="X21" s="6" t="s">
        <v>208</v>
      </c>
      <c r="Y21" s="1"/>
      <c r="Z21" s="12">
        <f>SUM(Z11:Z20)</f>
        <v>17</v>
      </c>
      <c r="AA21" s="12">
        <f>SUM(AA11:AA20)</f>
        <v>12</v>
      </c>
      <c r="AB21" s="12">
        <f>SUM(AB11:AB20)</f>
        <v>23</v>
      </c>
      <c r="AC21" s="12">
        <v>31</v>
      </c>
    </row>
    <row r="22" spans="1:29">
      <c r="A22" s="70" t="s">
        <v>460</v>
      </c>
      <c r="B22" s="3" t="s">
        <v>461</v>
      </c>
      <c r="C22" s="1"/>
      <c r="D22" s="1"/>
      <c r="E22" s="1"/>
      <c r="F22" s="1"/>
      <c r="G22" s="1"/>
      <c r="H22" s="1"/>
      <c r="I22" s="3"/>
      <c r="J22" s="1"/>
      <c r="K22" s="1"/>
      <c r="L22" s="1"/>
      <c r="M22" s="1"/>
      <c r="N22" s="1"/>
      <c r="P22" s="96" t="s">
        <v>28</v>
      </c>
      <c r="Q22" s="96"/>
      <c r="R22" s="96">
        <f>S21+T21</f>
        <v>25</v>
      </c>
      <c r="S22" s="96"/>
      <c r="T22" s="96"/>
      <c r="U22" s="96"/>
      <c r="V22" s="96"/>
      <c r="W22" s="96" t="s">
        <v>28</v>
      </c>
      <c r="X22" s="96"/>
      <c r="Y22" s="96">
        <f>Z21+AA21-AA15</f>
        <v>27</v>
      </c>
      <c r="Z22" s="96"/>
      <c r="AA22" s="96"/>
      <c r="AB22" s="96"/>
      <c r="AC22" s="96"/>
    </row>
    <row r="23" spans="1:29">
      <c r="A23" s="70" t="s">
        <v>462</v>
      </c>
      <c r="B23" s="3" t="s">
        <v>463</v>
      </c>
      <c r="C23" s="1"/>
      <c r="D23" s="1"/>
      <c r="E23" s="1"/>
      <c r="F23" s="1"/>
      <c r="G23" s="1"/>
      <c r="H23" s="1"/>
      <c r="I23" s="6"/>
      <c r="J23" s="1"/>
      <c r="K23" s="12"/>
      <c r="L23" s="12"/>
      <c r="M23" s="12"/>
      <c r="N23" s="12"/>
      <c r="P23" s="70"/>
      <c r="Q23" s="3"/>
      <c r="R23" s="1"/>
      <c r="S23" s="1"/>
      <c r="T23" s="1"/>
      <c r="U23" s="1"/>
      <c r="V23" s="1"/>
      <c r="W23" s="1"/>
      <c r="X23" s="3"/>
      <c r="Y23" s="1"/>
      <c r="Z23" s="1"/>
      <c r="AA23" s="1"/>
      <c r="AB23" s="1"/>
      <c r="AC23" s="1"/>
    </row>
    <row r="24" spans="1:29">
      <c r="A24" s="12" t="s">
        <v>28</v>
      </c>
      <c r="B24" s="6"/>
      <c r="C24" s="12" t="s">
        <v>12</v>
      </c>
      <c r="D24" s="12">
        <f>+D11+D12+D13+D14+D15+D16</f>
        <v>15</v>
      </c>
      <c r="E24" s="12">
        <f t="shared" ref="E24:G24" si="0">+E11+E12+E13+E14+E15+E16</f>
        <v>4</v>
      </c>
      <c r="F24" s="12">
        <f t="shared" si="0"/>
        <v>19</v>
      </c>
      <c r="G24" s="12">
        <f t="shared" si="0"/>
        <v>23</v>
      </c>
      <c r="H24" s="12" t="s">
        <v>28</v>
      </c>
      <c r="I24" s="6"/>
      <c r="J24" s="12" t="s">
        <v>12</v>
      </c>
      <c r="K24" s="12">
        <f>+K11+K12+K13+K14</f>
        <v>12</v>
      </c>
      <c r="L24" s="12">
        <f t="shared" ref="L24:N24" si="1">+L11+L12+L13+L14</f>
        <v>4</v>
      </c>
      <c r="M24" s="12">
        <f t="shared" si="1"/>
        <v>16</v>
      </c>
      <c r="N24" s="12">
        <f t="shared" si="1"/>
        <v>22</v>
      </c>
      <c r="P24" s="70"/>
      <c r="Q24" s="5"/>
      <c r="R24" s="1"/>
      <c r="S24" s="1"/>
      <c r="T24" s="1"/>
      <c r="U24" s="1"/>
      <c r="V24" s="1"/>
      <c r="W24" s="1"/>
      <c r="X24" s="3"/>
      <c r="Y24" s="1"/>
      <c r="Z24" s="1"/>
      <c r="AA24" s="1"/>
      <c r="AB24" s="1"/>
      <c r="AC24" s="1"/>
    </row>
    <row r="25" spans="1:29">
      <c r="A25" s="12" t="s">
        <v>28</v>
      </c>
      <c r="B25" s="6"/>
      <c r="C25" s="12" t="s">
        <v>20</v>
      </c>
      <c r="D25" s="12">
        <f>+D17+D18+D19+D20</f>
        <v>7</v>
      </c>
      <c r="E25" s="12">
        <f t="shared" ref="E25:G25" si="2">+E17+E18+E19+E20</f>
        <v>0</v>
      </c>
      <c r="F25" s="12">
        <f t="shared" si="2"/>
        <v>7</v>
      </c>
      <c r="G25" s="12">
        <f t="shared" si="2"/>
        <v>7</v>
      </c>
      <c r="H25" s="12" t="s">
        <v>28</v>
      </c>
      <c r="I25" s="6"/>
      <c r="J25" s="12" t="s">
        <v>20</v>
      </c>
      <c r="K25" s="12">
        <f>+K15+K16+K17+K18</f>
        <v>5</v>
      </c>
      <c r="L25" s="12">
        <f t="shared" ref="L25:N25" si="3">+L15+L16+L17+L18</f>
        <v>4</v>
      </c>
      <c r="M25" s="12">
        <f t="shared" si="3"/>
        <v>7</v>
      </c>
      <c r="N25" s="12">
        <f t="shared" si="3"/>
        <v>7</v>
      </c>
      <c r="P25" s="70"/>
      <c r="Q25" s="3"/>
      <c r="R25" s="1"/>
      <c r="S25" s="1"/>
      <c r="T25" s="1"/>
      <c r="U25" s="1"/>
      <c r="V25" s="1"/>
      <c r="W25" s="1"/>
      <c r="X25" s="3"/>
      <c r="Y25" s="1"/>
      <c r="Z25" s="1"/>
      <c r="AA25" s="1"/>
      <c r="AB25" s="1"/>
      <c r="AC25" s="1"/>
    </row>
    <row r="26" spans="1:29">
      <c r="A26" s="12" t="s">
        <v>28</v>
      </c>
      <c r="B26" s="6"/>
      <c r="C26" s="12" t="s">
        <v>144</v>
      </c>
      <c r="D26" s="12">
        <f>+D21</f>
        <v>1</v>
      </c>
      <c r="E26" s="12">
        <f t="shared" ref="E26:G26" si="4">+E21</f>
        <v>1</v>
      </c>
      <c r="F26" s="12">
        <f t="shared" si="4"/>
        <v>0</v>
      </c>
      <c r="G26" s="12">
        <f t="shared" si="4"/>
        <v>1</v>
      </c>
      <c r="H26" s="12" t="s">
        <v>28</v>
      </c>
      <c r="I26" s="6"/>
      <c r="J26" s="12" t="s">
        <v>17</v>
      </c>
      <c r="K26" s="12">
        <f>+K19</f>
        <v>0</v>
      </c>
      <c r="L26" s="12">
        <f t="shared" ref="L26:N26" si="5">+L19</f>
        <v>2</v>
      </c>
      <c r="M26" s="12">
        <f t="shared" si="5"/>
        <v>0</v>
      </c>
      <c r="N26" s="12">
        <f t="shared" si="5"/>
        <v>2</v>
      </c>
      <c r="P26" s="70"/>
      <c r="Q26" s="3"/>
      <c r="R26" s="1"/>
      <c r="S26" s="1"/>
      <c r="T26" s="1"/>
      <c r="U26" s="1"/>
      <c r="V26" s="1"/>
      <c r="W26" s="1"/>
      <c r="X26" s="3"/>
      <c r="Y26" s="1"/>
      <c r="Z26" s="1"/>
      <c r="AA26" s="1"/>
      <c r="AB26" s="1"/>
      <c r="AC26" s="1"/>
    </row>
    <row r="27" spans="1:29">
      <c r="A27" s="7" t="s">
        <v>150</v>
      </c>
      <c r="B27" s="6"/>
      <c r="C27" s="12"/>
      <c r="D27" s="12">
        <f>SUM(D24:D26)</f>
        <v>23</v>
      </c>
      <c r="E27" s="12">
        <f t="shared" ref="E27:G27" si="6">SUM(E24:E26)</f>
        <v>5</v>
      </c>
      <c r="F27" s="12">
        <f t="shared" si="6"/>
        <v>26</v>
      </c>
      <c r="G27" s="12">
        <f t="shared" si="6"/>
        <v>31</v>
      </c>
      <c r="H27" s="7" t="s">
        <v>150</v>
      </c>
      <c r="I27" s="6"/>
      <c r="J27" s="12"/>
      <c r="K27" s="12">
        <f>SUM(K24:K26)</f>
        <v>17</v>
      </c>
      <c r="L27" s="12">
        <f t="shared" ref="L27:N27" si="7">SUM(L24:L26)</f>
        <v>10</v>
      </c>
      <c r="M27" s="12">
        <f t="shared" si="7"/>
        <v>23</v>
      </c>
      <c r="N27" s="12">
        <f t="shared" si="7"/>
        <v>31</v>
      </c>
      <c r="P27" s="96" t="s">
        <v>29</v>
      </c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</row>
    <row r="28" spans="1:29">
      <c r="A28" s="100" t="s">
        <v>29</v>
      </c>
      <c r="B28" s="105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1"/>
      <c r="P28" s="96" t="s">
        <v>2</v>
      </c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</row>
    <row r="29" spans="1:29">
      <c r="A29" s="100" t="s">
        <v>2</v>
      </c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1"/>
      <c r="P29" s="96" t="s">
        <v>30</v>
      </c>
      <c r="Q29" s="96"/>
      <c r="R29" s="96"/>
      <c r="S29" s="96"/>
      <c r="T29" s="96"/>
      <c r="U29" s="96"/>
      <c r="V29" s="96"/>
      <c r="W29" s="96" t="s">
        <v>31</v>
      </c>
      <c r="X29" s="96"/>
      <c r="Y29" s="96"/>
      <c r="Z29" s="96"/>
      <c r="AA29" s="96"/>
      <c r="AB29" s="96"/>
      <c r="AC29" s="96"/>
    </row>
    <row r="30" spans="1:29">
      <c r="A30" s="100" t="s">
        <v>30</v>
      </c>
      <c r="B30" s="105"/>
      <c r="C30" s="105"/>
      <c r="D30" s="105"/>
      <c r="E30" s="105"/>
      <c r="F30" s="105"/>
      <c r="G30" s="101"/>
      <c r="H30" s="100" t="s">
        <v>31</v>
      </c>
      <c r="I30" s="105"/>
      <c r="J30" s="105"/>
      <c r="K30" s="105"/>
      <c r="L30" s="105"/>
      <c r="M30" s="105"/>
      <c r="N30" s="101"/>
      <c r="P30" s="12" t="s">
        <v>5</v>
      </c>
      <c r="Q30" s="6" t="s">
        <v>6</v>
      </c>
      <c r="R30" s="12" t="s">
        <v>7</v>
      </c>
      <c r="S30" s="12" t="s">
        <v>8</v>
      </c>
      <c r="T30" s="12" t="s">
        <v>9</v>
      </c>
      <c r="U30" s="12" t="s">
        <v>10</v>
      </c>
      <c r="V30" s="12" t="s">
        <v>11</v>
      </c>
      <c r="W30" s="12" t="s">
        <v>5</v>
      </c>
      <c r="X30" s="6" t="s">
        <v>6</v>
      </c>
      <c r="Y30" s="12" t="s">
        <v>7</v>
      </c>
      <c r="Z30" s="12" t="s">
        <v>8</v>
      </c>
      <c r="AA30" s="12" t="s">
        <v>9</v>
      </c>
      <c r="AB30" s="12" t="s">
        <v>10</v>
      </c>
      <c r="AC30" s="12" t="s">
        <v>11</v>
      </c>
    </row>
    <row r="31" spans="1:29">
      <c r="A31" s="12" t="s">
        <v>5</v>
      </c>
      <c r="B31" s="6" t="s">
        <v>6</v>
      </c>
      <c r="C31" s="12" t="s">
        <v>7</v>
      </c>
      <c r="D31" s="12" t="s">
        <v>8</v>
      </c>
      <c r="E31" s="12" t="s">
        <v>9</v>
      </c>
      <c r="F31" s="12" t="s">
        <v>10</v>
      </c>
      <c r="G31" s="12" t="s">
        <v>11</v>
      </c>
      <c r="H31" s="12" t="s">
        <v>5</v>
      </c>
      <c r="I31" s="6" t="s">
        <v>6</v>
      </c>
      <c r="J31" s="12" t="s">
        <v>7</v>
      </c>
      <c r="K31" s="12" t="s">
        <v>8</v>
      </c>
      <c r="L31" s="12" t="s">
        <v>9</v>
      </c>
      <c r="M31" s="12" t="s">
        <v>10</v>
      </c>
      <c r="N31" s="12" t="s">
        <v>11</v>
      </c>
      <c r="P31" s="1" t="s">
        <v>529</v>
      </c>
      <c r="Q31" s="3" t="s">
        <v>323</v>
      </c>
      <c r="R31" s="1" t="s">
        <v>12</v>
      </c>
      <c r="S31" s="1">
        <v>3</v>
      </c>
      <c r="T31" s="1">
        <v>1</v>
      </c>
      <c r="U31" s="1">
        <v>4</v>
      </c>
      <c r="V31" s="1">
        <v>6</v>
      </c>
      <c r="W31" s="1" t="s">
        <v>324</v>
      </c>
      <c r="X31" s="3" t="s">
        <v>325</v>
      </c>
      <c r="Y31" s="1" t="s">
        <v>12</v>
      </c>
      <c r="Z31" s="1">
        <v>2</v>
      </c>
      <c r="AA31" s="1">
        <v>1</v>
      </c>
      <c r="AB31" s="1">
        <v>3</v>
      </c>
      <c r="AC31" s="1">
        <v>5</v>
      </c>
    </row>
    <row r="32" spans="1:29">
      <c r="A32" s="1" t="s">
        <v>326</v>
      </c>
      <c r="B32" s="3" t="s">
        <v>327</v>
      </c>
      <c r="C32" s="1" t="s">
        <v>12</v>
      </c>
      <c r="D32" s="1">
        <v>2</v>
      </c>
      <c r="E32" s="1">
        <v>0</v>
      </c>
      <c r="F32" s="1">
        <v>2</v>
      </c>
      <c r="G32" s="1">
        <v>4</v>
      </c>
      <c r="H32" s="1" t="s">
        <v>324</v>
      </c>
      <c r="I32" s="3" t="s">
        <v>325</v>
      </c>
      <c r="J32" s="1" t="s">
        <v>12</v>
      </c>
      <c r="K32" s="1">
        <v>2</v>
      </c>
      <c r="L32" s="1">
        <v>1</v>
      </c>
      <c r="M32" s="1">
        <v>3</v>
      </c>
      <c r="N32" s="1">
        <v>6</v>
      </c>
      <c r="P32" s="1" t="s">
        <v>326</v>
      </c>
      <c r="Q32" s="3" t="s">
        <v>327</v>
      </c>
      <c r="R32" s="1" t="s">
        <v>12</v>
      </c>
      <c r="S32" s="1">
        <v>2</v>
      </c>
      <c r="T32" s="1">
        <v>0</v>
      </c>
      <c r="U32" s="1">
        <v>2</v>
      </c>
      <c r="V32" s="1">
        <v>4</v>
      </c>
      <c r="W32" s="1" t="s">
        <v>328</v>
      </c>
      <c r="X32" s="3" t="s">
        <v>329</v>
      </c>
      <c r="Y32" s="1" t="s">
        <v>12</v>
      </c>
      <c r="Z32" s="1">
        <v>2</v>
      </c>
      <c r="AA32" s="1">
        <v>1</v>
      </c>
      <c r="AB32" s="1">
        <v>3</v>
      </c>
      <c r="AC32" s="1">
        <v>4</v>
      </c>
    </row>
    <row r="33" spans="1:29">
      <c r="A33" s="12" t="s">
        <v>450</v>
      </c>
      <c r="B33" s="6" t="s">
        <v>407</v>
      </c>
      <c r="C33" s="12" t="s">
        <v>12</v>
      </c>
      <c r="D33" s="12">
        <v>3</v>
      </c>
      <c r="E33" s="12">
        <v>0</v>
      </c>
      <c r="F33" s="12">
        <v>3</v>
      </c>
      <c r="G33" s="12">
        <v>5</v>
      </c>
      <c r="H33" s="1" t="s">
        <v>328</v>
      </c>
      <c r="I33" s="3" t="s">
        <v>329</v>
      </c>
      <c r="J33" s="1" t="s">
        <v>12</v>
      </c>
      <c r="K33" s="1">
        <v>2</v>
      </c>
      <c r="L33" s="1">
        <v>1</v>
      </c>
      <c r="M33" s="1">
        <v>3</v>
      </c>
      <c r="N33" s="1">
        <v>5</v>
      </c>
      <c r="P33" s="1" t="s">
        <v>530</v>
      </c>
      <c r="Q33" s="3" t="s">
        <v>531</v>
      </c>
      <c r="R33" s="1" t="s">
        <v>12</v>
      </c>
      <c r="S33" s="1">
        <v>3</v>
      </c>
      <c r="T33" s="1">
        <v>1</v>
      </c>
      <c r="U33" s="1">
        <v>4</v>
      </c>
      <c r="V33" s="1">
        <v>6</v>
      </c>
      <c r="W33" s="1" t="s">
        <v>532</v>
      </c>
      <c r="X33" s="3" t="s">
        <v>533</v>
      </c>
      <c r="Y33" s="1" t="s">
        <v>12</v>
      </c>
      <c r="Z33" s="1">
        <v>3</v>
      </c>
      <c r="AA33" s="1">
        <v>1</v>
      </c>
      <c r="AB33" s="1">
        <v>4</v>
      </c>
      <c r="AC33" s="1">
        <v>6</v>
      </c>
    </row>
    <row r="34" spans="1:29">
      <c r="A34" s="12" t="s">
        <v>452</v>
      </c>
      <c r="B34" s="6" t="s">
        <v>408</v>
      </c>
      <c r="C34" s="12" t="s">
        <v>12</v>
      </c>
      <c r="D34" s="12">
        <v>3</v>
      </c>
      <c r="E34" s="12">
        <v>1</v>
      </c>
      <c r="F34" s="12">
        <v>4</v>
      </c>
      <c r="G34" s="12">
        <v>5</v>
      </c>
      <c r="H34" s="1" t="s">
        <v>331</v>
      </c>
      <c r="I34" s="3" t="s">
        <v>332</v>
      </c>
      <c r="J34" s="1" t="s">
        <v>12</v>
      </c>
      <c r="K34" s="1">
        <v>1</v>
      </c>
      <c r="L34" s="1">
        <v>1</v>
      </c>
      <c r="M34" s="1">
        <v>2</v>
      </c>
      <c r="N34" s="1">
        <v>4</v>
      </c>
      <c r="P34" s="1" t="s">
        <v>534</v>
      </c>
      <c r="Q34" s="3" t="s">
        <v>330</v>
      </c>
      <c r="R34" s="1" t="s">
        <v>12</v>
      </c>
      <c r="S34" s="1">
        <v>2</v>
      </c>
      <c r="T34" s="1">
        <v>0</v>
      </c>
      <c r="U34" s="1">
        <v>2</v>
      </c>
      <c r="V34" s="1">
        <v>3</v>
      </c>
      <c r="W34" s="1" t="s">
        <v>331</v>
      </c>
      <c r="X34" s="3" t="s">
        <v>332</v>
      </c>
      <c r="Y34" s="1" t="s">
        <v>12</v>
      </c>
      <c r="Z34" s="1">
        <v>1</v>
      </c>
      <c r="AA34" s="1">
        <v>1</v>
      </c>
      <c r="AB34" s="1">
        <v>2</v>
      </c>
      <c r="AC34" s="1">
        <v>4</v>
      </c>
    </row>
    <row r="35" spans="1:29">
      <c r="A35" s="12" t="s">
        <v>453</v>
      </c>
      <c r="B35" s="6" t="s">
        <v>409</v>
      </c>
      <c r="C35" s="12" t="s">
        <v>12</v>
      </c>
      <c r="D35" s="12">
        <v>3</v>
      </c>
      <c r="E35" s="12">
        <v>1</v>
      </c>
      <c r="F35" s="12">
        <v>4</v>
      </c>
      <c r="G35" s="12">
        <v>5</v>
      </c>
      <c r="H35" s="12" t="s">
        <v>451</v>
      </c>
      <c r="I35" s="6" t="s">
        <v>330</v>
      </c>
      <c r="J35" s="12" t="s">
        <v>12</v>
      </c>
      <c r="K35" s="12">
        <v>2</v>
      </c>
      <c r="L35" s="12">
        <v>1</v>
      </c>
      <c r="M35" s="12">
        <v>3</v>
      </c>
      <c r="N35" s="12">
        <v>4</v>
      </c>
      <c r="P35" s="1" t="s">
        <v>32</v>
      </c>
      <c r="Q35" s="3" t="s">
        <v>222</v>
      </c>
      <c r="R35" s="1" t="s">
        <v>20</v>
      </c>
      <c r="S35" s="1">
        <v>2</v>
      </c>
      <c r="T35" s="1">
        <v>0</v>
      </c>
      <c r="U35" s="1">
        <v>2</v>
      </c>
      <c r="V35" s="1">
        <v>2</v>
      </c>
      <c r="W35" s="1" t="s">
        <v>33</v>
      </c>
      <c r="X35" s="3" t="s">
        <v>224</v>
      </c>
      <c r="Y35" s="1" t="s">
        <v>20</v>
      </c>
      <c r="Z35" s="1">
        <v>2</v>
      </c>
      <c r="AA35" s="1">
        <v>0</v>
      </c>
      <c r="AB35" s="1">
        <v>2</v>
      </c>
      <c r="AC35" s="1">
        <v>2</v>
      </c>
    </row>
    <row r="36" spans="1:29">
      <c r="A36" s="1" t="s">
        <v>32</v>
      </c>
      <c r="B36" s="3" t="s">
        <v>222</v>
      </c>
      <c r="C36" s="1" t="s">
        <v>20</v>
      </c>
      <c r="D36" s="1">
        <v>2</v>
      </c>
      <c r="E36" s="1">
        <v>0</v>
      </c>
      <c r="F36" s="1">
        <v>2</v>
      </c>
      <c r="G36" s="1">
        <v>2</v>
      </c>
      <c r="H36" s="1" t="s">
        <v>33</v>
      </c>
      <c r="I36" s="3" t="s">
        <v>224</v>
      </c>
      <c r="J36" s="1" t="s">
        <v>20</v>
      </c>
      <c r="K36" s="1">
        <v>2</v>
      </c>
      <c r="L36" s="1">
        <v>0</v>
      </c>
      <c r="M36" s="1">
        <v>2</v>
      </c>
      <c r="N36" s="1">
        <v>2</v>
      </c>
      <c r="P36" s="1"/>
      <c r="Q36" s="3" t="s">
        <v>333</v>
      </c>
      <c r="R36" s="1" t="s">
        <v>17</v>
      </c>
      <c r="S36" s="1">
        <v>2</v>
      </c>
      <c r="T36" s="1">
        <v>0</v>
      </c>
      <c r="U36" s="1">
        <v>2</v>
      </c>
      <c r="V36" s="1">
        <v>3</v>
      </c>
      <c r="W36" s="1"/>
      <c r="X36" s="3" t="s">
        <v>333</v>
      </c>
      <c r="Y36" s="1" t="s">
        <v>17</v>
      </c>
      <c r="Z36" s="1">
        <v>2</v>
      </c>
      <c r="AA36" s="1">
        <v>0</v>
      </c>
      <c r="AB36" s="1">
        <v>2</v>
      </c>
      <c r="AC36" s="1">
        <v>3</v>
      </c>
    </row>
    <row r="37" spans="1:29">
      <c r="A37" s="1"/>
      <c r="B37" s="3" t="s">
        <v>333</v>
      </c>
      <c r="C37" s="1" t="s">
        <v>17</v>
      </c>
      <c r="D37" s="1">
        <v>2</v>
      </c>
      <c r="E37" s="1">
        <v>0</v>
      </c>
      <c r="F37" s="1">
        <v>2</v>
      </c>
      <c r="G37" s="1">
        <v>3</v>
      </c>
      <c r="H37" s="1"/>
      <c r="I37" s="3" t="s">
        <v>34</v>
      </c>
      <c r="J37" s="1" t="str">
        <f>J36</f>
        <v>OZ</v>
      </c>
      <c r="K37" s="1">
        <v>2</v>
      </c>
      <c r="L37" s="1">
        <f>L36</f>
        <v>0</v>
      </c>
      <c r="M37" s="1">
        <v>2</v>
      </c>
      <c r="N37" s="1">
        <v>3</v>
      </c>
      <c r="P37" s="1"/>
      <c r="Q37" s="3" t="s">
        <v>34</v>
      </c>
      <c r="R37" s="1" t="str">
        <f>R36</f>
        <v>S</v>
      </c>
      <c r="S37" s="1">
        <v>2</v>
      </c>
      <c r="T37" s="1">
        <f>T36</f>
        <v>0</v>
      </c>
      <c r="U37" s="1">
        <v>2</v>
      </c>
      <c r="V37" s="1">
        <f>V36</f>
        <v>3</v>
      </c>
      <c r="W37" s="1"/>
      <c r="X37" s="3" t="s">
        <v>34</v>
      </c>
      <c r="Y37" s="1" t="str">
        <f>Y36</f>
        <v>S</v>
      </c>
      <c r="Z37" s="1">
        <v>2</v>
      </c>
      <c r="AA37" s="1">
        <f>AA36</f>
        <v>0</v>
      </c>
      <c r="AB37" s="1">
        <v>2</v>
      </c>
      <c r="AC37" s="1">
        <f>AC36</f>
        <v>3</v>
      </c>
    </row>
    <row r="38" spans="1:29">
      <c r="A38" s="1"/>
      <c r="B38" s="3" t="s">
        <v>34</v>
      </c>
      <c r="C38" s="1" t="str">
        <f>C37</f>
        <v>S</v>
      </c>
      <c r="D38" s="1">
        <v>2</v>
      </c>
      <c r="E38" s="1">
        <f>E37</f>
        <v>0</v>
      </c>
      <c r="F38" s="1">
        <v>2</v>
      </c>
      <c r="G38" s="1">
        <f>G37</f>
        <v>3</v>
      </c>
      <c r="H38" s="1"/>
      <c r="I38" s="3" t="s">
        <v>34</v>
      </c>
      <c r="J38" s="1" t="str">
        <f>J37</f>
        <v>OZ</v>
      </c>
      <c r="K38" s="1">
        <v>2</v>
      </c>
      <c r="L38" s="1">
        <f>L37</f>
        <v>0</v>
      </c>
      <c r="M38" s="1">
        <v>2</v>
      </c>
      <c r="N38" s="1">
        <v>3</v>
      </c>
      <c r="P38" s="1"/>
      <c r="Q38" s="3" t="s">
        <v>34</v>
      </c>
      <c r="R38" s="1" t="str">
        <f>R37</f>
        <v>S</v>
      </c>
      <c r="S38" s="1">
        <f>S37</f>
        <v>2</v>
      </c>
      <c r="T38" s="1">
        <f>T37</f>
        <v>0</v>
      </c>
      <c r="U38" s="1">
        <f>U37</f>
        <v>2</v>
      </c>
      <c r="V38" s="1">
        <f>V37</f>
        <v>3</v>
      </c>
      <c r="W38" s="1"/>
      <c r="X38" s="3" t="s">
        <v>34</v>
      </c>
      <c r="Y38" s="1" t="str">
        <f>Y37</f>
        <v>S</v>
      </c>
      <c r="Z38" s="1">
        <f>Z37</f>
        <v>2</v>
      </c>
      <c r="AA38" s="1">
        <f>AA37</f>
        <v>0</v>
      </c>
      <c r="AB38" s="1">
        <f>AB37</f>
        <v>2</v>
      </c>
      <c r="AC38" s="1">
        <f>AC37</f>
        <v>3</v>
      </c>
    </row>
    <row r="39" spans="1:29">
      <c r="A39" s="1"/>
      <c r="B39" s="3" t="s">
        <v>34</v>
      </c>
      <c r="C39" s="1" t="str">
        <f>C38</f>
        <v>S</v>
      </c>
      <c r="D39" s="1">
        <f>D38</f>
        <v>2</v>
      </c>
      <c r="E39" s="1">
        <f>E38</f>
        <v>0</v>
      </c>
      <c r="F39" s="1">
        <f>F38</f>
        <v>2</v>
      </c>
      <c r="G39" s="1">
        <f>G38</f>
        <v>3</v>
      </c>
      <c r="H39" s="1"/>
      <c r="I39" s="3" t="s">
        <v>34</v>
      </c>
      <c r="J39" s="1" t="str">
        <f>J38</f>
        <v>OZ</v>
      </c>
      <c r="K39" s="1">
        <f>K38</f>
        <v>2</v>
      </c>
      <c r="L39" s="1">
        <f>L38</f>
        <v>0</v>
      </c>
      <c r="M39" s="1">
        <f>M38</f>
        <v>2</v>
      </c>
      <c r="N39" s="1">
        <f>N38</f>
        <v>3</v>
      </c>
      <c r="P39" s="1"/>
      <c r="Q39" s="96" t="s">
        <v>208</v>
      </c>
      <c r="R39" s="96"/>
      <c r="S39" s="73">
        <f>SUM(S31:S38)</f>
        <v>18</v>
      </c>
      <c r="T39" s="73">
        <f>SUM(T31:T38)</f>
        <v>2</v>
      </c>
      <c r="U39" s="73">
        <f>SUM(U31:U38)</f>
        <v>20</v>
      </c>
      <c r="V39" s="74">
        <f>SUM(V31:V38)</f>
        <v>30</v>
      </c>
      <c r="W39" s="1"/>
      <c r="X39" s="96" t="s">
        <v>208</v>
      </c>
      <c r="Y39" s="96"/>
      <c r="Z39" s="73">
        <f>SUM(Z31:Z38)</f>
        <v>16</v>
      </c>
      <c r="AA39" s="73">
        <f>SUM(AA31:AA38)</f>
        <v>4</v>
      </c>
      <c r="AB39" s="73">
        <f>SUM(AB31:AB38)</f>
        <v>20</v>
      </c>
      <c r="AC39" s="74">
        <f>SUM(AC31:AC38)</f>
        <v>30</v>
      </c>
    </row>
    <row r="40" spans="1:29">
      <c r="A40" s="12" t="s">
        <v>28</v>
      </c>
      <c r="B40" s="6"/>
      <c r="C40" s="12" t="s">
        <v>12</v>
      </c>
      <c r="D40" s="12">
        <f>+D32+D33+D34+D35</f>
        <v>11</v>
      </c>
      <c r="E40" s="12">
        <f t="shared" ref="E40:G40" si="8">+E32+E33+E34+E35</f>
        <v>2</v>
      </c>
      <c r="F40" s="12">
        <f t="shared" si="8"/>
        <v>13</v>
      </c>
      <c r="G40" s="12">
        <f t="shared" si="8"/>
        <v>19</v>
      </c>
      <c r="H40" s="12" t="s">
        <v>28</v>
      </c>
      <c r="I40" s="6"/>
      <c r="J40" s="12" t="s">
        <v>12</v>
      </c>
      <c r="K40" s="12">
        <f>+K32+K33+K34+K35</f>
        <v>7</v>
      </c>
      <c r="L40" s="12">
        <f t="shared" ref="L40:N40" si="9">+L32+L33+L34+L35</f>
        <v>4</v>
      </c>
      <c r="M40" s="12">
        <f t="shared" si="9"/>
        <v>11</v>
      </c>
      <c r="N40" s="12">
        <f t="shared" si="9"/>
        <v>19</v>
      </c>
      <c r="P40" s="96" t="s">
        <v>28</v>
      </c>
      <c r="Q40" s="96"/>
      <c r="R40" s="96">
        <f>S39+T39</f>
        <v>20</v>
      </c>
      <c r="S40" s="96"/>
      <c r="T40" s="96"/>
      <c r="U40" s="96"/>
      <c r="V40" s="96"/>
      <c r="W40" s="96" t="s">
        <v>28</v>
      </c>
      <c r="X40" s="96"/>
      <c r="Y40" s="96">
        <f>Z39+AA39</f>
        <v>20</v>
      </c>
      <c r="Z40" s="96"/>
      <c r="AA40" s="96"/>
      <c r="AB40" s="96"/>
      <c r="AC40" s="96"/>
    </row>
    <row r="41" spans="1:29">
      <c r="A41" s="12" t="s">
        <v>28</v>
      </c>
      <c r="B41" s="6"/>
      <c r="C41" s="12" t="s">
        <v>20</v>
      </c>
      <c r="D41" s="12">
        <f>+D36</f>
        <v>2</v>
      </c>
      <c r="E41" s="12">
        <f t="shared" ref="E41:G41" si="10">+E36</f>
        <v>0</v>
      </c>
      <c r="F41" s="12">
        <f t="shared" si="10"/>
        <v>2</v>
      </c>
      <c r="G41" s="12">
        <f t="shared" si="10"/>
        <v>2</v>
      </c>
      <c r="H41" s="12" t="s">
        <v>28</v>
      </c>
      <c r="I41" s="6"/>
      <c r="J41" s="12" t="s">
        <v>20</v>
      </c>
      <c r="K41" s="12">
        <f>+K36</f>
        <v>2</v>
      </c>
      <c r="L41" s="12">
        <f t="shared" ref="L41:N41" si="11">+L36</f>
        <v>0</v>
      </c>
      <c r="M41" s="12">
        <f t="shared" si="11"/>
        <v>2</v>
      </c>
      <c r="N41" s="12">
        <f t="shared" si="11"/>
        <v>2</v>
      </c>
      <c r="P41" s="100" t="s">
        <v>35</v>
      </c>
      <c r="Q41" s="112"/>
      <c r="R41" s="112"/>
      <c r="S41" s="112"/>
      <c r="T41" s="112"/>
      <c r="U41" s="112"/>
      <c r="V41" s="113"/>
      <c r="W41" s="100" t="s">
        <v>35</v>
      </c>
      <c r="X41" s="105"/>
      <c r="Y41" s="105"/>
      <c r="Z41" s="105"/>
      <c r="AA41" s="105"/>
      <c r="AB41" s="105"/>
      <c r="AC41" s="101"/>
    </row>
    <row r="42" spans="1:29">
      <c r="A42" s="12" t="s">
        <v>28</v>
      </c>
      <c r="B42" s="6"/>
      <c r="C42" s="12" t="s">
        <v>17</v>
      </c>
      <c r="D42" s="12">
        <f>+D37+D38+D39</f>
        <v>6</v>
      </c>
      <c r="E42" s="12">
        <f t="shared" ref="E42:G42" si="12">+E37+E38+E39</f>
        <v>0</v>
      </c>
      <c r="F42" s="12">
        <f t="shared" si="12"/>
        <v>6</v>
      </c>
      <c r="G42" s="12">
        <f t="shared" si="12"/>
        <v>9</v>
      </c>
      <c r="H42" s="12" t="s">
        <v>28</v>
      </c>
      <c r="I42" s="6"/>
      <c r="J42" s="12" t="s">
        <v>17</v>
      </c>
      <c r="K42" s="12">
        <f>+K37+K38+K39</f>
        <v>6</v>
      </c>
      <c r="L42" s="12">
        <f t="shared" ref="L42:N42" si="13">+L37+L38+L39</f>
        <v>0</v>
      </c>
      <c r="M42" s="12">
        <f t="shared" si="13"/>
        <v>6</v>
      </c>
      <c r="N42" s="12">
        <f t="shared" si="13"/>
        <v>9</v>
      </c>
      <c r="P42" s="1" t="s">
        <v>535</v>
      </c>
      <c r="Q42" s="3" t="s">
        <v>334</v>
      </c>
      <c r="R42" s="1" t="str">
        <f>R38</f>
        <v>S</v>
      </c>
      <c r="S42" s="1">
        <v>2</v>
      </c>
      <c r="T42" s="1">
        <v>0</v>
      </c>
      <c r="U42" s="1">
        <v>2</v>
      </c>
      <c r="V42" s="1">
        <v>3</v>
      </c>
      <c r="W42" s="1" t="s">
        <v>335</v>
      </c>
      <c r="X42" s="3" t="s">
        <v>336</v>
      </c>
      <c r="Y42" s="1" t="str">
        <f>Y38</f>
        <v>S</v>
      </c>
      <c r="Z42" s="1">
        <v>2</v>
      </c>
      <c r="AA42" s="1">
        <v>0</v>
      </c>
      <c r="AB42" s="1">
        <v>2</v>
      </c>
      <c r="AC42" s="1">
        <v>3</v>
      </c>
    </row>
    <row r="43" spans="1:29">
      <c r="A43" s="7" t="s">
        <v>150</v>
      </c>
      <c r="B43" s="6"/>
      <c r="C43" s="12"/>
      <c r="D43" s="12">
        <f>SUM(D40:D42)</f>
        <v>19</v>
      </c>
      <c r="E43" s="12">
        <f t="shared" ref="E43:G43" si="14">SUM(E40:E42)</f>
        <v>2</v>
      </c>
      <c r="F43" s="12">
        <f t="shared" si="14"/>
        <v>21</v>
      </c>
      <c r="G43" s="12">
        <f t="shared" si="14"/>
        <v>30</v>
      </c>
      <c r="H43" s="7" t="s">
        <v>150</v>
      </c>
      <c r="I43" s="6"/>
      <c r="J43" s="12"/>
      <c r="K43" s="12">
        <f>SUM(K40:K42)</f>
        <v>15</v>
      </c>
      <c r="L43" s="12">
        <f t="shared" ref="L43:N43" si="15">SUM(L40:L42)</f>
        <v>4</v>
      </c>
      <c r="M43" s="12">
        <f t="shared" si="15"/>
        <v>19</v>
      </c>
      <c r="N43" s="12">
        <f t="shared" si="15"/>
        <v>30</v>
      </c>
      <c r="P43" s="1" t="s">
        <v>337</v>
      </c>
      <c r="Q43" s="3" t="s">
        <v>338</v>
      </c>
      <c r="R43" s="1" t="s">
        <v>17</v>
      </c>
      <c r="S43" s="1">
        <v>2</v>
      </c>
      <c r="T43" s="1">
        <v>0</v>
      </c>
      <c r="U43" s="1">
        <v>2</v>
      </c>
      <c r="V43" s="1">
        <v>3</v>
      </c>
      <c r="W43" s="1" t="s">
        <v>536</v>
      </c>
      <c r="X43" s="3" t="s">
        <v>339</v>
      </c>
      <c r="Y43" s="1" t="str">
        <f>Y38</f>
        <v>S</v>
      </c>
      <c r="Z43" s="1">
        <v>2</v>
      </c>
      <c r="AA43" s="1">
        <v>0</v>
      </c>
      <c r="AB43" s="1">
        <v>2</v>
      </c>
      <c r="AC43" s="1">
        <v>3</v>
      </c>
    </row>
    <row r="44" spans="1:29">
      <c r="A44" s="100" t="s">
        <v>35</v>
      </c>
      <c r="B44" s="105"/>
      <c r="C44" s="105"/>
      <c r="D44" s="105"/>
      <c r="E44" s="105"/>
      <c r="F44" s="105"/>
      <c r="G44" s="101"/>
      <c r="H44" s="100" t="s">
        <v>35</v>
      </c>
      <c r="I44" s="105"/>
      <c r="J44" s="105"/>
      <c r="K44" s="105"/>
      <c r="L44" s="105"/>
      <c r="M44" s="105"/>
      <c r="N44" s="101"/>
      <c r="P44" s="1" t="s">
        <v>340</v>
      </c>
      <c r="Q44" s="3" t="s">
        <v>341</v>
      </c>
      <c r="R44" s="1" t="s">
        <v>17</v>
      </c>
      <c r="S44" s="1">
        <v>2</v>
      </c>
      <c r="T44" s="1">
        <v>0</v>
      </c>
      <c r="U44" s="1">
        <v>2</v>
      </c>
      <c r="V44" s="1">
        <v>3</v>
      </c>
      <c r="W44" s="1" t="s">
        <v>342</v>
      </c>
      <c r="X44" s="3" t="s">
        <v>298</v>
      </c>
      <c r="Y44" s="1" t="str">
        <f>Y38</f>
        <v>S</v>
      </c>
      <c r="Z44" s="1">
        <v>2</v>
      </c>
      <c r="AA44" s="1">
        <v>0</v>
      </c>
      <c r="AB44" s="1">
        <v>2</v>
      </c>
      <c r="AC44" s="1">
        <v>3</v>
      </c>
    </row>
    <row r="45" spans="1:29">
      <c r="A45" s="1" t="s">
        <v>337</v>
      </c>
      <c r="B45" s="3" t="s">
        <v>338</v>
      </c>
      <c r="C45" s="1" t="str">
        <f>C39</f>
        <v>S</v>
      </c>
      <c r="D45" s="1">
        <v>2</v>
      </c>
      <c r="E45" s="1">
        <v>0</v>
      </c>
      <c r="F45" s="1">
        <v>2</v>
      </c>
      <c r="G45" s="1">
        <v>3</v>
      </c>
      <c r="H45" s="1" t="s">
        <v>335</v>
      </c>
      <c r="I45" s="3" t="s">
        <v>336</v>
      </c>
      <c r="J45" s="1" t="str">
        <f>J39</f>
        <v>OZ</v>
      </c>
      <c r="K45" s="1">
        <v>2</v>
      </c>
      <c r="L45" s="1">
        <v>0</v>
      </c>
      <c r="M45" s="1">
        <v>2</v>
      </c>
      <c r="N45" s="1">
        <v>3</v>
      </c>
      <c r="P45" s="1" t="s">
        <v>343</v>
      </c>
      <c r="Q45" s="3" t="s">
        <v>244</v>
      </c>
      <c r="R45" s="1" t="s">
        <v>17</v>
      </c>
      <c r="S45" s="1">
        <v>2</v>
      </c>
      <c r="T45" s="1">
        <v>0</v>
      </c>
      <c r="U45" s="1">
        <v>2</v>
      </c>
      <c r="V45" s="1">
        <v>3</v>
      </c>
      <c r="W45" s="1" t="s">
        <v>344</v>
      </c>
      <c r="X45" s="3" t="s">
        <v>345</v>
      </c>
      <c r="Y45" s="1" t="str">
        <f>Y38</f>
        <v>S</v>
      </c>
      <c r="Z45" s="1">
        <v>2</v>
      </c>
      <c r="AA45" s="1">
        <v>0</v>
      </c>
      <c r="AB45" s="1">
        <v>2</v>
      </c>
      <c r="AC45" s="1">
        <v>3</v>
      </c>
    </row>
    <row r="46" spans="1:29">
      <c r="A46" s="1" t="s">
        <v>340</v>
      </c>
      <c r="B46" s="3" t="s">
        <v>341</v>
      </c>
      <c r="C46" s="1" t="s">
        <v>17</v>
      </c>
      <c r="D46" s="1">
        <v>2</v>
      </c>
      <c r="E46" s="1">
        <v>0</v>
      </c>
      <c r="F46" s="1">
        <v>2</v>
      </c>
      <c r="G46" s="1">
        <v>3</v>
      </c>
      <c r="H46" s="1" t="s">
        <v>342</v>
      </c>
      <c r="I46" s="3" t="s">
        <v>298</v>
      </c>
      <c r="J46" s="1" t="str">
        <f>J39</f>
        <v>OZ</v>
      </c>
      <c r="K46" s="1">
        <v>2</v>
      </c>
      <c r="L46" s="1">
        <v>0</v>
      </c>
      <c r="M46" s="1">
        <v>2</v>
      </c>
      <c r="N46" s="1">
        <v>3</v>
      </c>
      <c r="P46" s="1" t="s">
        <v>346</v>
      </c>
      <c r="Q46" s="3" t="s">
        <v>347</v>
      </c>
      <c r="R46" s="1" t="s">
        <v>17</v>
      </c>
      <c r="S46" s="1">
        <v>2</v>
      </c>
      <c r="T46" s="1">
        <v>0</v>
      </c>
      <c r="U46" s="1">
        <v>2</v>
      </c>
      <c r="V46" s="1">
        <v>3</v>
      </c>
      <c r="W46" s="1" t="s">
        <v>348</v>
      </c>
      <c r="X46" s="3" t="s">
        <v>349</v>
      </c>
      <c r="Y46" s="1" t="str">
        <f>Y37</f>
        <v>S</v>
      </c>
      <c r="Z46" s="1">
        <v>2</v>
      </c>
      <c r="AA46" s="1">
        <v>0</v>
      </c>
      <c r="AB46" s="1">
        <v>2</v>
      </c>
      <c r="AC46" s="1">
        <v>3</v>
      </c>
    </row>
    <row r="47" spans="1:29">
      <c r="A47" s="1" t="s">
        <v>343</v>
      </c>
      <c r="B47" s="3" t="s">
        <v>244</v>
      </c>
      <c r="C47" s="1" t="s">
        <v>17</v>
      </c>
      <c r="D47" s="1">
        <v>2</v>
      </c>
      <c r="E47" s="1">
        <v>0</v>
      </c>
      <c r="F47" s="1">
        <v>2</v>
      </c>
      <c r="G47" s="1">
        <v>3</v>
      </c>
      <c r="H47" s="1" t="s">
        <v>344</v>
      </c>
      <c r="I47" s="3" t="s">
        <v>345</v>
      </c>
      <c r="J47" s="1" t="str">
        <f>J39</f>
        <v>OZ</v>
      </c>
      <c r="K47" s="1">
        <v>2</v>
      </c>
      <c r="L47" s="1">
        <v>0</v>
      </c>
      <c r="M47" s="1">
        <v>2</v>
      </c>
      <c r="N47" s="1">
        <v>3</v>
      </c>
      <c r="P47" s="1" t="s">
        <v>141</v>
      </c>
      <c r="Q47" s="3" t="s">
        <v>142</v>
      </c>
      <c r="R47" s="1" t="s">
        <v>17</v>
      </c>
      <c r="S47" s="1">
        <v>2</v>
      </c>
      <c r="T47" s="1">
        <v>0</v>
      </c>
      <c r="U47" s="1">
        <v>2</v>
      </c>
      <c r="V47" s="1">
        <v>3</v>
      </c>
      <c r="W47" s="1" t="s">
        <v>537</v>
      </c>
      <c r="X47" s="3" t="s">
        <v>538</v>
      </c>
      <c r="Y47" s="1" t="s">
        <v>17</v>
      </c>
      <c r="Z47" s="1">
        <v>2</v>
      </c>
      <c r="AA47" s="1">
        <v>0</v>
      </c>
      <c r="AB47" s="1">
        <v>2</v>
      </c>
      <c r="AC47" s="1">
        <v>3</v>
      </c>
    </row>
    <row r="48" spans="1:29">
      <c r="A48" s="1" t="s">
        <v>346</v>
      </c>
      <c r="B48" s="3" t="s">
        <v>347</v>
      </c>
      <c r="C48" s="1" t="s">
        <v>17</v>
      </c>
      <c r="D48" s="1">
        <v>2</v>
      </c>
      <c r="E48" s="1">
        <v>0</v>
      </c>
      <c r="F48" s="1">
        <v>2</v>
      </c>
      <c r="G48" s="1">
        <v>3</v>
      </c>
      <c r="H48" s="1" t="s">
        <v>348</v>
      </c>
      <c r="I48" s="3" t="s">
        <v>349</v>
      </c>
      <c r="J48" s="1" t="str">
        <f>J39</f>
        <v>OZ</v>
      </c>
      <c r="K48" s="1">
        <v>2</v>
      </c>
      <c r="L48" s="1">
        <v>0</v>
      </c>
      <c r="M48" s="1">
        <v>2</v>
      </c>
      <c r="N48" s="1">
        <v>3</v>
      </c>
      <c r="P48" s="1"/>
      <c r="Q48" s="3"/>
      <c r="R48" s="1"/>
      <c r="S48" s="1"/>
      <c r="T48" s="1"/>
      <c r="U48" s="1"/>
      <c r="V48" s="1"/>
      <c r="W48" s="1" t="s">
        <v>539</v>
      </c>
      <c r="X48" s="3" t="s">
        <v>540</v>
      </c>
      <c r="Y48" s="1" t="s">
        <v>17</v>
      </c>
      <c r="Z48" s="1">
        <v>2</v>
      </c>
      <c r="AA48" s="1">
        <v>0</v>
      </c>
      <c r="AB48" s="1">
        <v>2</v>
      </c>
      <c r="AC48" s="1">
        <v>3</v>
      </c>
    </row>
    <row r="49" spans="1:29">
      <c r="A49" s="12" t="s">
        <v>454</v>
      </c>
      <c r="B49" s="6" t="s">
        <v>420</v>
      </c>
      <c r="C49" s="12" t="s">
        <v>17</v>
      </c>
      <c r="D49" s="12">
        <v>2</v>
      </c>
      <c r="E49" s="12">
        <v>0</v>
      </c>
      <c r="F49" s="12">
        <v>2</v>
      </c>
      <c r="G49" s="12">
        <v>3</v>
      </c>
      <c r="H49" s="1" t="s">
        <v>350</v>
      </c>
      <c r="I49" s="3" t="s">
        <v>351</v>
      </c>
      <c r="J49" s="1" t="str">
        <f>J38</f>
        <v>OZ</v>
      </c>
      <c r="K49" s="1">
        <v>2</v>
      </c>
      <c r="L49" s="1">
        <v>0</v>
      </c>
      <c r="M49" s="1">
        <v>2</v>
      </c>
      <c r="N49" s="1">
        <v>3</v>
      </c>
      <c r="P49" s="1"/>
      <c r="Q49" s="3"/>
      <c r="R49" s="1"/>
      <c r="S49" s="1"/>
      <c r="T49" s="1"/>
      <c r="U49" s="1"/>
      <c r="V49" s="1"/>
      <c r="W49" s="1" t="s">
        <v>350</v>
      </c>
      <c r="X49" s="3" t="s">
        <v>351</v>
      </c>
      <c r="Y49" s="1" t="s">
        <v>17</v>
      </c>
      <c r="Z49" s="1">
        <v>2</v>
      </c>
      <c r="AA49" s="1">
        <v>0</v>
      </c>
      <c r="AB49" s="1">
        <v>2</v>
      </c>
      <c r="AC49" s="1">
        <v>3</v>
      </c>
    </row>
    <row r="50" spans="1:29">
      <c r="A50" s="12" t="s">
        <v>412</v>
      </c>
      <c r="B50" s="6" t="s">
        <v>404</v>
      </c>
      <c r="C50" s="12" t="s">
        <v>17</v>
      </c>
      <c r="D50" s="12">
        <v>2</v>
      </c>
      <c r="E50" s="12">
        <v>0</v>
      </c>
      <c r="F50" s="12">
        <v>2</v>
      </c>
      <c r="G50" s="12">
        <v>3</v>
      </c>
      <c r="H50" s="12" t="s">
        <v>413</v>
      </c>
      <c r="I50" s="6" t="s">
        <v>410</v>
      </c>
      <c r="J50" s="12" t="s">
        <v>17</v>
      </c>
      <c r="K50" s="12">
        <v>2</v>
      </c>
      <c r="L50" s="12">
        <v>0</v>
      </c>
      <c r="M50" s="12">
        <v>2</v>
      </c>
      <c r="N50" s="12">
        <v>3</v>
      </c>
      <c r="P50" s="1"/>
      <c r="Q50" s="3"/>
      <c r="R50" s="1"/>
      <c r="S50" s="1"/>
      <c r="T50" s="1"/>
      <c r="U50" s="1"/>
      <c r="V50" s="1"/>
      <c r="W50" s="1"/>
      <c r="X50" s="3"/>
      <c r="Y50" s="1"/>
      <c r="Z50" s="1"/>
      <c r="AA50" s="1"/>
      <c r="AB50" s="1"/>
      <c r="AC50" s="1"/>
    </row>
    <row r="51" spans="1:29">
      <c r="A51" s="12" t="s">
        <v>455</v>
      </c>
      <c r="B51" s="6" t="s">
        <v>419</v>
      </c>
      <c r="C51" s="12" t="s">
        <v>17</v>
      </c>
      <c r="D51" s="12">
        <v>2</v>
      </c>
      <c r="E51" s="12">
        <v>0</v>
      </c>
      <c r="F51" s="12">
        <v>2</v>
      </c>
      <c r="G51" s="12">
        <v>3</v>
      </c>
      <c r="H51" s="12" t="s">
        <v>414</v>
      </c>
      <c r="I51" s="6" t="s">
        <v>230</v>
      </c>
      <c r="J51" s="12" t="s">
        <v>17</v>
      </c>
      <c r="K51" s="12">
        <v>2</v>
      </c>
      <c r="L51" s="12">
        <v>0</v>
      </c>
      <c r="M51" s="12">
        <v>2</v>
      </c>
      <c r="N51" s="12">
        <v>3</v>
      </c>
      <c r="P51" s="70" t="s">
        <v>177</v>
      </c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2">
        <f>+V21+AC21+V39+AC39</f>
        <v>121</v>
      </c>
    </row>
    <row r="52" spans="1:29">
      <c r="A52" s="12" t="s">
        <v>456</v>
      </c>
      <c r="B52" s="6" t="s">
        <v>339</v>
      </c>
      <c r="C52" s="12" t="s">
        <v>17</v>
      </c>
      <c r="D52" s="12">
        <v>2</v>
      </c>
      <c r="E52" s="12">
        <v>0</v>
      </c>
      <c r="F52" s="12">
        <v>2</v>
      </c>
      <c r="G52" s="12">
        <v>3</v>
      </c>
      <c r="H52" s="12" t="s">
        <v>457</v>
      </c>
      <c r="I52" s="6" t="s">
        <v>334</v>
      </c>
      <c r="J52" s="12" t="s">
        <v>17</v>
      </c>
      <c r="K52" s="12">
        <v>2</v>
      </c>
      <c r="L52" s="12">
        <v>0</v>
      </c>
      <c r="M52" s="12">
        <v>2</v>
      </c>
      <c r="N52" s="12">
        <v>3</v>
      </c>
      <c r="P52" s="1"/>
      <c r="Q52" s="3"/>
      <c r="R52" s="1"/>
      <c r="S52" s="1"/>
      <c r="T52" s="1"/>
      <c r="U52" s="1"/>
      <c r="V52" s="1"/>
      <c r="W52" s="1"/>
      <c r="X52" s="3"/>
      <c r="Y52" s="1"/>
      <c r="Z52" s="1"/>
      <c r="AA52" s="1"/>
      <c r="AB52" s="1"/>
      <c r="AC52" s="1"/>
    </row>
    <row r="53" spans="1:29" ht="15" hidden="1" customHeight="1">
      <c r="A53" s="1"/>
      <c r="B53" s="3"/>
      <c r="C53" s="1"/>
      <c r="D53" s="1"/>
      <c r="E53" s="1"/>
      <c r="F53" s="1"/>
      <c r="G53" s="1"/>
      <c r="H53" s="1"/>
      <c r="I53" s="3"/>
      <c r="J53" s="1"/>
      <c r="K53" s="1"/>
      <c r="L53" s="1"/>
      <c r="M53" s="1"/>
      <c r="N53" s="1"/>
      <c r="P53" s="70" t="s">
        <v>177</v>
      </c>
      <c r="Q53" s="70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2">
        <f>V21+AC21+V39+AC39</f>
        <v>121</v>
      </c>
    </row>
    <row r="54" spans="1:29" ht="15" hidden="1" customHeight="1">
      <c r="A54" s="100" t="s">
        <v>352</v>
      </c>
      <c r="B54" s="105"/>
      <c r="C54" s="105"/>
      <c r="D54" s="105"/>
      <c r="E54" s="105"/>
      <c r="F54" s="105"/>
      <c r="G54" s="105"/>
      <c r="H54" s="105"/>
      <c r="I54" s="105"/>
      <c r="J54" s="105"/>
      <c r="K54" s="105"/>
      <c r="L54" s="105"/>
      <c r="M54" s="105"/>
      <c r="N54" s="101"/>
    </row>
    <row r="55" spans="1:29" ht="15" hidden="1" customHeight="1">
      <c r="A55" s="12" t="s">
        <v>5</v>
      </c>
      <c r="B55" s="6" t="s">
        <v>6</v>
      </c>
      <c r="C55" s="12" t="s">
        <v>7</v>
      </c>
      <c r="D55" s="12" t="s">
        <v>8</v>
      </c>
      <c r="E55" s="12" t="s">
        <v>9</v>
      </c>
      <c r="F55" s="12" t="s">
        <v>10</v>
      </c>
      <c r="G55" s="12" t="s">
        <v>11</v>
      </c>
      <c r="H55" s="12" t="s">
        <v>5</v>
      </c>
      <c r="I55" s="6" t="s">
        <v>6</v>
      </c>
      <c r="J55" s="12" t="s">
        <v>7</v>
      </c>
      <c r="K55" s="12" t="s">
        <v>8</v>
      </c>
      <c r="L55" s="12" t="s">
        <v>9</v>
      </c>
      <c r="M55" s="12" t="s">
        <v>10</v>
      </c>
      <c r="N55" s="12" t="s">
        <v>11</v>
      </c>
    </row>
    <row r="56" spans="1:29" ht="15" hidden="1" customHeight="1">
      <c r="A56" s="1"/>
      <c r="B56" s="3"/>
      <c r="C56" s="1"/>
      <c r="D56" s="1"/>
      <c r="E56" s="1"/>
      <c r="F56" s="1"/>
      <c r="G56" s="1"/>
      <c r="H56" s="1"/>
      <c r="I56" s="3"/>
      <c r="J56" s="1"/>
      <c r="K56" s="1"/>
      <c r="L56" s="1"/>
      <c r="M56" s="1"/>
      <c r="N56" s="1"/>
    </row>
    <row r="57" spans="1:29">
      <c r="A57" s="1" t="s">
        <v>141</v>
      </c>
      <c r="B57" s="3" t="s">
        <v>142</v>
      </c>
      <c r="C57" s="1" t="s">
        <v>17</v>
      </c>
      <c r="D57" s="1">
        <v>2</v>
      </c>
      <c r="E57" s="1">
        <v>0</v>
      </c>
      <c r="F57" s="1">
        <v>2</v>
      </c>
      <c r="G57" s="1">
        <v>3</v>
      </c>
      <c r="H57" s="8" t="s">
        <v>458</v>
      </c>
      <c r="I57" s="6" t="s">
        <v>421</v>
      </c>
      <c r="J57" s="12" t="s">
        <v>17</v>
      </c>
      <c r="K57" s="12">
        <v>2</v>
      </c>
      <c r="L57" s="12">
        <v>0</v>
      </c>
      <c r="M57" s="12">
        <v>2</v>
      </c>
      <c r="N57" s="12">
        <v>3</v>
      </c>
    </row>
    <row r="58" spans="1:29">
      <c r="A58" s="1"/>
      <c r="B58" s="3"/>
      <c r="C58" s="1"/>
      <c r="D58" s="1"/>
      <c r="E58" s="1"/>
      <c r="F58" s="1"/>
      <c r="G58" s="1"/>
      <c r="H58" s="12" t="s">
        <v>459</v>
      </c>
      <c r="I58" s="6" t="s">
        <v>422</v>
      </c>
      <c r="J58" s="12" t="s">
        <v>17</v>
      </c>
      <c r="K58" s="12">
        <v>2</v>
      </c>
      <c r="L58" s="12">
        <v>0</v>
      </c>
      <c r="M58" s="12">
        <v>2</v>
      </c>
      <c r="N58" s="12">
        <v>3</v>
      </c>
    </row>
    <row r="59" spans="1:29">
      <c r="A59" s="70" t="s">
        <v>177</v>
      </c>
      <c r="B59" s="70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2">
        <f>+G27+N27+G43+N43</f>
        <v>122</v>
      </c>
    </row>
    <row r="60" spans="1:29">
      <c r="B60" s="47" t="s">
        <v>263</v>
      </c>
    </row>
    <row r="61" spans="1:29">
      <c r="B61" s="47" t="s">
        <v>264</v>
      </c>
    </row>
  </sheetData>
  <mergeCells count="43">
    <mergeCell ref="A1:N1"/>
    <mergeCell ref="P1:AC1"/>
    <mergeCell ref="P40:Q40"/>
    <mergeCell ref="R40:V40"/>
    <mergeCell ref="W40:X40"/>
    <mergeCell ref="Y40:AC40"/>
    <mergeCell ref="P7:AC7"/>
    <mergeCell ref="P8:AC8"/>
    <mergeCell ref="P9:V9"/>
    <mergeCell ref="W9:AC9"/>
    <mergeCell ref="P22:Q22"/>
    <mergeCell ref="R22:V22"/>
    <mergeCell ref="W22:X22"/>
    <mergeCell ref="Y22:AC22"/>
    <mergeCell ref="P2:AC2"/>
    <mergeCell ref="Q3:AA3"/>
    <mergeCell ref="P41:V41"/>
    <mergeCell ref="W41:AC41"/>
    <mergeCell ref="P27:AC27"/>
    <mergeCell ref="P28:AC28"/>
    <mergeCell ref="P29:V29"/>
    <mergeCell ref="W29:AC29"/>
    <mergeCell ref="Q39:R39"/>
    <mergeCell ref="X39:Y39"/>
    <mergeCell ref="P4:AC4"/>
    <mergeCell ref="P5:AC5"/>
    <mergeCell ref="P6:AC6"/>
    <mergeCell ref="A8:N8"/>
    <mergeCell ref="A9:G9"/>
    <mergeCell ref="H9:N9"/>
    <mergeCell ref="A6:N6"/>
    <mergeCell ref="A54:N54"/>
    <mergeCell ref="A44:G44"/>
    <mergeCell ref="H44:N44"/>
    <mergeCell ref="A28:N28"/>
    <mergeCell ref="A29:N29"/>
    <mergeCell ref="A30:G30"/>
    <mergeCell ref="H30:N30"/>
    <mergeCell ref="A2:N2"/>
    <mergeCell ref="A4:N4"/>
    <mergeCell ref="A5:N5"/>
    <mergeCell ref="A3:N3"/>
    <mergeCell ref="A7:N7"/>
  </mergeCells>
  <pageMargins left="0.11811023622047245" right="0.11811023622047245" top="0.15748031496062992" bottom="0" header="0.31496062992125984" footer="0.31496062992125984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C61"/>
  <sheetViews>
    <sheetView topLeftCell="A23" workbookViewId="0">
      <selection activeCell="A23" sqref="A1:XFD1048576"/>
    </sheetView>
  </sheetViews>
  <sheetFormatPr defaultRowHeight="15"/>
  <cols>
    <col min="1" max="1" width="10.5703125" style="77" customWidth="1"/>
    <col min="2" max="2" width="25.28515625" style="47" customWidth="1"/>
    <col min="3" max="3" width="3.42578125" style="47" customWidth="1"/>
    <col min="4" max="4" width="2.7109375" style="47" bestFit="1" customWidth="1"/>
    <col min="5" max="5" width="2.140625" style="47" bestFit="1" customWidth="1"/>
    <col min="6" max="6" width="2.85546875" style="47" customWidth="1"/>
    <col min="7" max="7" width="5.140625" style="47" customWidth="1"/>
    <col min="8" max="8" width="10.85546875" style="77" customWidth="1"/>
    <col min="9" max="9" width="26" style="47" customWidth="1"/>
    <col min="10" max="10" width="3" style="47" customWidth="1"/>
    <col min="11" max="11" width="2.5703125" style="47" customWidth="1"/>
    <col min="12" max="12" width="2.140625" style="47" bestFit="1" customWidth="1"/>
    <col min="13" max="13" width="2.5703125" style="47" customWidth="1"/>
    <col min="14" max="14" width="9.85546875" style="47" customWidth="1"/>
    <col min="15" max="15" width="4.5703125" style="68" customWidth="1"/>
    <col min="16" max="16" width="9.140625" style="68"/>
    <col min="17" max="17" width="23.85546875" style="68" customWidth="1"/>
    <col min="18" max="21" width="2.7109375" style="68" customWidth="1"/>
    <col min="22" max="22" width="5.140625" style="68" bestFit="1" customWidth="1"/>
    <col min="23" max="23" width="9.140625" style="68"/>
    <col min="24" max="24" width="24.140625" style="68" customWidth="1"/>
    <col min="25" max="28" width="2.85546875" style="68" customWidth="1"/>
    <col min="29" max="29" width="5.140625" style="68" bestFit="1" customWidth="1"/>
    <col min="30" max="16384" width="9.140625" style="68"/>
  </cols>
  <sheetData>
    <row r="1" spans="1:29" s="69" customFormat="1" ht="18.75">
      <c r="A1" s="103" t="s">
        <v>563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P1" s="103" t="s">
        <v>562</v>
      </c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</row>
    <row r="2" spans="1:29" ht="39.75" customHeight="1">
      <c r="A2" s="106" t="s">
        <v>182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P2" s="106" t="s">
        <v>182</v>
      </c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</row>
    <row r="3" spans="1:29" ht="26.25" customHeight="1">
      <c r="A3" s="108" t="s">
        <v>573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P3" s="77"/>
      <c r="Q3" s="108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47"/>
      <c r="AC3" s="47"/>
    </row>
    <row r="4" spans="1:29">
      <c r="A4" s="100" t="s">
        <v>0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1"/>
      <c r="P4" s="96" t="s">
        <v>0</v>
      </c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</row>
    <row r="5" spans="1:29">
      <c r="A5" s="100" t="s">
        <v>416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1"/>
      <c r="P5" s="96" t="s">
        <v>541</v>
      </c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</row>
    <row r="6" spans="1:29">
      <c r="A6" s="96" t="s">
        <v>415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P6" s="96" t="s">
        <v>575</v>
      </c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</row>
    <row r="7" spans="1:29" ht="15" customHeight="1">
      <c r="A7" s="96" t="s">
        <v>1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P7" s="96" t="s">
        <v>1</v>
      </c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</row>
    <row r="8" spans="1:29" ht="15" customHeight="1">
      <c r="A8" s="96" t="s">
        <v>2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P8" s="96" t="s">
        <v>2</v>
      </c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</row>
    <row r="9" spans="1:29" ht="15" customHeight="1">
      <c r="A9" s="96" t="s">
        <v>3</v>
      </c>
      <c r="B9" s="96"/>
      <c r="C9" s="96"/>
      <c r="D9" s="96"/>
      <c r="E9" s="96"/>
      <c r="F9" s="96"/>
      <c r="G9" s="96"/>
      <c r="H9" s="96" t="s">
        <v>4</v>
      </c>
      <c r="I9" s="96"/>
      <c r="J9" s="96"/>
      <c r="K9" s="96"/>
      <c r="L9" s="96"/>
      <c r="M9" s="96"/>
      <c r="N9" s="96"/>
      <c r="P9" s="96" t="s">
        <v>3</v>
      </c>
      <c r="Q9" s="96"/>
      <c r="R9" s="96"/>
      <c r="S9" s="96"/>
      <c r="T9" s="96"/>
      <c r="U9" s="96"/>
      <c r="V9" s="96"/>
      <c r="W9" s="96" t="s">
        <v>4</v>
      </c>
      <c r="X9" s="96"/>
      <c r="Y9" s="96"/>
      <c r="Z9" s="96"/>
      <c r="AA9" s="96"/>
      <c r="AB9" s="96"/>
      <c r="AC9" s="96"/>
    </row>
    <row r="10" spans="1:29">
      <c r="A10" s="12" t="s">
        <v>5</v>
      </c>
      <c r="B10" s="6" t="s">
        <v>6</v>
      </c>
      <c r="C10" s="12" t="s">
        <v>7</v>
      </c>
      <c r="D10" s="12" t="s">
        <v>8</v>
      </c>
      <c r="E10" s="12" t="s">
        <v>9</v>
      </c>
      <c r="F10" s="12" t="s">
        <v>10</v>
      </c>
      <c r="G10" s="12" t="s">
        <v>11</v>
      </c>
      <c r="H10" s="12" t="s">
        <v>5</v>
      </c>
      <c r="I10" s="6" t="s">
        <v>6</v>
      </c>
      <c r="J10" s="12" t="s">
        <v>7</v>
      </c>
      <c r="K10" s="12" t="s">
        <v>8</v>
      </c>
      <c r="L10" s="12" t="s">
        <v>9</v>
      </c>
      <c r="M10" s="12" t="s">
        <v>10</v>
      </c>
      <c r="N10" s="12" t="s">
        <v>11</v>
      </c>
      <c r="P10" s="12" t="s">
        <v>5</v>
      </c>
      <c r="Q10" s="6" t="s">
        <v>6</v>
      </c>
      <c r="R10" s="12" t="s">
        <v>7</v>
      </c>
      <c r="S10" s="12" t="s">
        <v>8</v>
      </c>
      <c r="T10" s="12"/>
      <c r="U10" s="12" t="s">
        <v>10</v>
      </c>
      <c r="V10" s="12" t="s">
        <v>11</v>
      </c>
      <c r="W10" s="12" t="s">
        <v>5</v>
      </c>
      <c r="X10" s="6" t="s">
        <v>6</v>
      </c>
      <c r="Y10" s="12" t="s">
        <v>7</v>
      </c>
      <c r="Z10" s="12" t="s">
        <v>8</v>
      </c>
      <c r="AA10" s="12" t="s">
        <v>9</v>
      </c>
      <c r="AB10" s="12" t="s">
        <v>10</v>
      </c>
      <c r="AC10" s="12" t="s">
        <v>11</v>
      </c>
    </row>
    <row r="11" spans="1:29">
      <c r="A11" s="1" t="s">
        <v>41</v>
      </c>
      <c r="B11" s="3" t="s">
        <v>171</v>
      </c>
      <c r="C11" s="1" t="s">
        <v>12</v>
      </c>
      <c r="D11" s="1">
        <v>2</v>
      </c>
      <c r="E11" s="1">
        <v>0</v>
      </c>
      <c r="F11" s="1">
        <v>2</v>
      </c>
      <c r="G11" s="1">
        <v>3</v>
      </c>
      <c r="H11" s="1" t="s">
        <v>42</v>
      </c>
      <c r="I11" s="3" t="s">
        <v>160</v>
      </c>
      <c r="J11" s="1" t="s">
        <v>12</v>
      </c>
      <c r="K11" s="1">
        <v>2</v>
      </c>
      <c r="L11" s="1">
        <v>0</v>
      </c>
      <c r="M11" s="1">
        <v>2</v>
      </c>
      <c r="N11" s="1">
        <v>3</v>
      </c>
      <c r="P11" s="1" t="s">
        <v>542</v>
      </c>
      <c r="Q11" s="3" t="s">
        <v>40</v>
      </c>
      <c r="R11" s="1" t="s">
        <v>12</v>
      </c>
      <c r="S11" s="1">
        <v>3</v>
      </c>
      <c r="T11" s="1">
        <v>0</v>
      </c>
      <c r="U11" s="1">
        <v>3</v>
      </c>
      <c r="V11" s="1">
        <v>4</v>
      </c>
      <c r="W11" s="1" t="s">
        <v>543</v>
      </c>
      <c r="X11" s="3" t="s">
        <v>498</v>
      </c>
      <c r="Y11" s="1" t="s">
        <v>12</v>
      </c>
      <c r="Z11" s="1">
        <v>3</v>
      </c>
      <c r="AA11" s="1">
        <v>1</v>
      </c>
      <c r="AB11" s="1">
        <v>4</v>
      </c>
      <c r="AC11" s="1">
        <v>6</v>
      </c>
    </row>
    <row r="12" spans="1:29">
      <c r="A12" s="1" t="s">
        <v>43</v>
      </c>
      <c r="B12" s="3" t="s">
        <v>44</v>
      </c>
      <c r="C12" s="1" t="s">
        <v>12</v>
      </c>
      <c r="D12" s="1">
        <v>2</v>
      </c>
      <c r="E12" s="1">
        <v>0</v>
      </c>
      <c r="F12" s="1">
        <v>2</v>
      </c>
      <c r="G12" s="1">
        <v>3</v>
      </c>
      <c r="H12" s="1" t="s">
        <v>45</v>
      </c>
      <c r="I12" s="3" t="s">
        <v>46</v>
      </c>
      <c r="J12" s="1" t="s">
        <v>12</v>
      </c>
      <c r="K12" s="1">
        <v>2</v>
      </c>
      <c r="L12" s="1">
        <v>0</v>
      </c>
      <c r="M12" s="1">
        <v>2</v>
      </c>
      <c r="N12" s="1">
        <v>3</v>
      </c>
      <c r="P12" s="1" t="s">
        <v>41</v>
      </c>
      <c r="Q12" s="3" t="s">
        <v>544</v>
      </c>
      <c r="R12" s="1" t="s">
        <v>12</v>
      </c>
      <c r="S12" s="1">
        <v>2</v>
      </c>
      <c r="T12" s="1">
        <v>0</v>
      </c>
      <c r="U12" s="1">
        <v>2</v>
      </c>
      <c r="V12" s="1">
        <v>3</v>
      </c>
      <c r="W12" s="1" t="s">
        <v>42</v>
      </c>
      <c r="X12" s="3" t="s">
        <v>545</v>
      </c>
      <c r="Y12" s="1" t="s">
        <v>12</v>
      </c>
      <c r="Z12" s="1">
        <v>2</v>
      </c>
      <c r="AA12" s="1">
        <v>0</v>
      </c>
      <c r="AB12" s="1">
        <v>2</v>
      </c>
      <c r="AC12" s="1">
        <v>3</v>
      </c>
    </row>
    <row r="13" spans="1:29">
      <c r="A13" s="1" t="s">
        <v>47</v>
      </c>
      <c r="B13" s="3" t="s">
        <v>159</v>
      </c>
      <c r="C13" s="1" t="s">
        <v>12</v>
      </c>
      <c r="D13" s="1">
        <v>3</v>
      </c>
      <c r="E13" s="1">
        <v>0</v>
      </c>
      <c r="F13" s="1">
        <v>3</v>
      </c>
      <c r="G13" s="1">
        <v>5</v>
      </c>
      <c r="H13" s="1" t="s">
        <v>48</v>
      </c>
      <c r="I13" s="3" t="s">
        <v>149</v>
      </c>
      <c r="J13" s="1" t="s">
        <v>12</v>
      </c>
      <c r="K13" s="1">
        <v>3</v>
      </c>
      <c r="L13" s="1">
        <v>0</v>
      </c>
      <c r="M13" s="1">
        <v>3</v>
      </c>
      <c r="N13" s="1">
        <v>5</v>
      </c>
      <c r="P13" s="1" t="s">
        <v>43</v>
      </c>
      <c r="Q13" s="3" t="s">
        <v>44</v>
      </c>
      <c r="R13" s="1" t="s">
        <v>12</v>
      </c>
      <c r="S13" s="1">
        <v>2</v>
      </c>
      <c r="T13" s="1">
        <v>0</v>
      </c>
      <c r="U13" s="1">
        <v>2</v>
      </c>
      <c r="V13" s="1">
        <v>3</v>
      </c>
      <c r="W13" s="1" t="s">
        <v>45</v>
      </c>
      <c r="X13" s="3" t="s">
        <v>46</v>
      </c>
      <c r="Y13" s="1" t="s">
        <v>12</v>
      </c>
      <c r="Z13" s="1">
        <v>2</v>
      </c>
      <c r="AA13" s="1">
        <v>0</v>
      </c>
      <c r="AB13" s="1">
        <v>2</v>
      </c>
      <c r="AC13" s="1">
        <v>3</v>
      </c>
    </row>
    <row r="14" spans="1:29">
      <c r="A14" s="1" t="s">
        <v>49</v>
      </c>
      <c r="B14" s="3" t="s">
        <v>13</v>
      </c>
      <c r="C14" s="1" t="s">
        <v>12</v>
      </c>
      <c r="D14" s="1">
        <v>2</v>
      </c>
      <c r="E14" s="1">
        <v>1</v>
      </c>
      <c r="F14" s="1">
        <v>3</v>
      </c>
      <c r="G14" s="1">
        <v>4</v>
      </c>
      <c r="H14" s="1" t="s">
        <v>50</v>
      </c>
      <c r="I14" s="3" t="s">
        <v>51</v>
      </c>
      <c r="J14" s="1" t="s">
        <v>12</v>
      </c>
      <c r="K14" s="1">
        <v>4</v>
      </c>
      <c r="L14" s="1">
        <v>0</v>
      </c>
      <c r="M14" s="1">
        <v>4</v>
      </c>
      <c r="N14" s="1">
        <v>5</v>
      </c>
      <c r="P14" s="1" t="s">
        <v>47</v>
      </c>
      <c r="Q14" s="3" t="s">
        <v>194</v>
      </c>
      <c r="R14" s="1" t="s">
        <v>12</v>
      </c>
      <c r="S14" s="1">
        <v>4</v>
      </c>
      <c r="T14" s="1">
        <v>0</v>
      </c>
      <c r="U14" s="1">
        <v>4</v>
      </c>
      <c r="V14" s="1">
        <v>5</v>
      </c>
      <c r="W14" s="1" t="s">
        <v>48</v>
      </c>
      <c r="X14" s="3" t="s">
        <v>196</v>
      </c>
      <c r="Y14" s="1" t="s">
        <v>12</v>
      </c>
      <c r="Z14" s="1">
        <v>4</v>
      </c>
      <c r="AA14" s="1">
        <v>0</v>
      </c>
      <c r="AB14" s="1">
        <v>4</v>
      </c>
      <c r="AC14" s="1">
        <v>5</v>
      </c>
    </row>
    <row r="15" spans="1:29">
      <c r="A15" s="1" t="s">
        <v>52</v>
      </c>
      <c r="B15" s="3" t="s">
        <v>14</v>
      </c>
      <c r="C15" s="1" t="s">
        <v>12</v>
      </c>
      <c r="D15" s="1">
        <v>2</v>
      </c>
      <c r="E15" s="1">
        <v>0</v>
      </c>
      <c r="F15" s="1">
        <v>2</v>
      </c>
      <c r="G15" s="1">
        <v>3</v>
      </c>
      <c r="H15" s="12" t="s">
        <v>478</v>
      </c>
      <c r="I15" s="6" t="s">
        <v>154</v>
      </c>
      <c r="J15" s="12" t="s">
        <v>12</v>
      </c>
      <c r="K15" s="12">
        <v>4</v>
      </c>
      <c r="L15" s="12">
        <v>0</v>
      </c>
      <c r="M15" s="12">
        <v>4</v>
      </c>
      <c r="N15" s="12">
        <v>5</v>
      </c>
      <c r="P15" s="1" t="s">
        <v>49</v>
      </c>
      <c r="Q15" s="3" t="s">
        <v>13</v>
      </c>
      <c r="R15" s="1" t="s">
        <v>12</v>
      </c>
      <c r="S15" s="1">
        <v>2</v>
      </c>
      <c r="T15" s="1">
        <v>1</v>
      </c>
      <c r="U15" s="1">
        <v>3</v>
      </c>
      <c r="V15" s="1">
        <v>4</v>
      </c>
      <c r="W15" s="1" t="s">
        <v>50</v>
      </c>
      <c r="X15" s="3" t="s">
        <v>51</v>
      </c>
      <c r="Y15" s="1" t="s">
        <v>12</v>
      </c>
      <c r="Z15" s="1">
        <v>4</v>
      </c>
      <c r="AA15" s="1">
        <v>0</v>
      </c>
      <c r="AB15" s="1">
        <v>4</v>
      </c>
      <c r="AC15" s="1">
        <v>5</v>
      </c>
    </row>
    <row r="16" spans="1:29">
      <c r="A16" s="1" t="s">
        <v>477</v>
      </c>
      <c r="B16" s="3" t="s">
        <v>153</v>
      </c>
      <c r="C16" s="1" t="s">
        <v>12</v>
      </c>
      <c r="D16" s="1">
        <v>4</v>
      </c>
      <c r="E16" s="1">
        <v>0</v>
      </c>
      <c r="F16" s="1">
        <v>4</v>
      </c>
      <c r="G16" s="1">
        <v>4</v>
      </c>
      <c r="H16" s="1" t="s">
        <v>146</v>
      </c>
      <c r="I16" s="3" t="s">
        <v>163</v>
      </c>
      <c r="J16" s="1" t="s">
        <v>20</v>
      </c>
      <c r="K16" s="1">
        <v>2</v>
      </c>
      <c r="L16" s="1">
        <v>0</v>
      </c>
      <c r="M16" s="1">
        <v>2</v>
      </c>
      <c r="N16" s="1">
        <v>2</v>
      </c>
      <c r="P16" s="1" t="s">
        <v>52</v>
      </c>
      <c r="Q16" s="3" t="s">
        <v>14</v>
      </c>
      <c r="R16" s="1" t="s">
        <v>12</v>
      </c>
      <c r="S16" s="1">
        <v>2</v>
      </c>
      <c r="T16" s="1">
        <v>0</v>
      </c>
      <c r="U16" s="1">
        <v>2</v>
      </c>
      <c r="V16" s="1">
        <v>3</v>
      </c>
      <c r="W16" s="1" t="s">
        <v>15</v>
      </c>
      <c r="X16" s="3" t="s">
        <v>16</v>
      </c>
      <c r="Y16" s="1" t="s">
        <v>17</v>
      </c>
      <c r="Z16" s="1">
        <v>0</v>
      </c>
      <c r="AA16" s="1">
        <v>2</v>
      </c>
      <c r="AB16" s="1">
        <v>0</v>
      </c>
      <c r="AC16" s="1">
        <v>2</v>
      </c>
    </row>
    <row r="17" spans="1:29">
      <c r="A17" s="1" t="s">
        <v>145</v>
      </c>
      <c r="B17" s="3" t="s">
        <v>161</v>
      </c>
      <c r="C17" s="1" t="s">
        <v>20</v>
      </c>
      <c r="D17" s="1">
        <v>2</v>
      </c>
      <c r="E17" s="1">
        <v>0</v>
      </c>
      <c r="F17" s="1">
        <v>2</v>
      </c>
      <c r="G17" s="1">
        <v>2</v>
      </c>
      <c r="H17" s="1" t="s">
        <v>22</v>
      </c>
      <c r="I17" s="3" t="s">
        <v>164</v>
      </c>
      <c r="J17" s="1" t="s">
        <v>20</v>
      </c>
      <c r="K17" s="1">
        <v>2</v>
      </c>
      <c r="L17" s="1">
        <v>0</v>
      </c>
      <c r="M17" s="1">
        <v>2</v>
      </c>
      <c r="N17" s="1">
        <v>2</v>
      </c>
      <c r="P17" s="1" t="s">
        <v>145</v>
      </c>
      <c r="Q17" s="3" t="s">
        <v>201</v>
      </c>
      <c r="R17" s="1" t="s">
        <v>20</v>
      </c>
      <c r="S17" s="1">
        <v>2</v>
      </c>
      <c r="T17" s="1">
        <v>0</v>
      </c>
      <c r="U17" s="1">
        <v>2</v>
      </c>
      <c r="V17" s="1">
        <v>2</v>
      </c>
      <c r="W17" s="1" t="s">
        <v>146</v>
      </c>
      <c r="X17" s="3" t="s">
        <v>202</v>
      </c>
      <c r="Y17" s="1" t="s">
        <v>20</v>
      </c>
      <c r="Z17" s="1">
        <v>2</v>
      </c>
      <c r="AA17" s="1">
        <v>0</v>
      </c>
      <c r="AB17" s="1">
        <v>2</v>
      </c>
      <c r="AC17" s="1">
        <v>2</v>
      </c>
    </row>
    <row r="18" spans="1:29">
      <c r="A18" s="1" t="s">
        <v>21</v>
      </c>
      <c r="B18" s="3" t="s">
        <v>162</v>
      </c>
      <c r="C18" s="1" t="s">
        <v>20</v>
      </c>
      <c r="D18" s="1">
        <v>2</v>
      </c>
      <c r="E18" s="1">
        <v>0</v>
      </c>
      <c r="F18" s="1">
        <v>2</v>
      </c>
      <c r="G18" s="1">
        <v>2</v>
      </c>
      <c r="H18" s="1" t="s">
        <v>24</v>
      </c>
      <c r="I18" s="3" t="s">
        <v>165</v>
      </c>
      <c r="J18" s="1" t="s">
        <v>20</v>
      </c>
      <c r="K18" s="1">
        <v>1</v>
      </c>
      <c r="L18" s="1">
        <v>2</v>
      </c>
      <c r="M18" s="1">
        <v>2</v>
      </c>
      <c r="N18" s="1">
        <v>2</v>
      </c>
      <c r="P18" s="1" t="s">
        <v>21</v>
      </c>
      <c r="Q18" s="3" t="s">
        <v>203</v>
      </c>
      <c r="R18" s="1" t="s">
        <v>20</v>
      </c>
      <c r="S18" s="1">
        <v>2</v>
      </c>
      <c r="T18" s="1">
        <v>0</v>
      </c>
      <c r="U18" s="1">
        <v>2</v>
      </c>
      <c r="V18" s="1">
        <v>2</v>
      </c>
      <c r="W18" s="1" t="s">
        <v>22</v>
      </c>
      <c r="X18" s="3" t="s">
        <v>282</v>
      </c>
      <c r="Y18" s="1" t="s">
        <v>20</v>
      </c>
      <c r="Z18" s="1">
        <v>2</v>
      </c>
      <c r="AA18" s="1">
        <v>0</v>
      </c>
      <c r="AB18" s="1">
        <v>2</v>
      </c>
      <c r="AC18" s="1">
        <v>2</v>
      </c>
    </row>
    <row r="19" spans="1:29">
      <c r="A19" s="1" t="s">
        <v>23</v>
      </c>
      <c r="B19" s="3" t="s">
        <v>166</v>
      </c>
      <c r="C19" s="1" t="s">
        <v>20</v>
      </c>
      <c r="D19" s="1">
        <v>1</v>
      </c>
      <c r="E19" s="1">
        <v>0</v>
      </c>
      <c r="F19" s="1">
        <v>1</v>
      </c>
      <c r="G19" s="1">
        <v>1</v>
      </c>
      <c r="H19" s="1" t="s">
        <v>147</v>
      </c>
      <c r="I19" s="3" t="s">
        <v>148</v>
      </c>
      <c r="J19" s="1" t="s">
        <v>20</v>
      </c>
      <c r="K19" s="1">
        <v>0</v>
      </c>
      <c r="L19" s="1">
        <v>2</v>
      </c>
      <c r="M19" s="1">
        <v>1</v>
      </c>
      <c r="N19" s="1">
        <v>1</v>
      </c>
      <c r="P19" s="1" t="s">
        <v>23</v>
      </c>
      <c r="Q19" s="3" t="s">
        <v>205</v>
      </c>
      <c r="R19" s="1" t="s">
        <v>20</v>
      </c>
      <c r="S19" s="1">
        <v>1</v>
      </c>
      <c r="T19" s="1">
        <v>0</v>
      </c>
      <c r="U19" s="1">
        <v>1</v>
      </c>
      <c r="V19" s="1">
        <v>1</v>
      </c>
      <c r="W19" s="1" t="s">
        <v>24</v>
      </c>
      <c r="X19" s="3" t="s">
        <v>206</v>
      </c>
      <c r="Y19" s="1" t="s">
        <v>20</v>
      </c>
      <c r="Z19" s="1">
        <v>1</v>
      </c>
      <c r="AA19" s="1">
        <v>2</v>
      </c>
      <c r="AB19" s="1">
        <v>2</v>
      </c>
      <c r="AC19" s="1">
        <v>2</v>
      </c>
    </row>
    <row r="20" spans="1:29">
      <c r="A20" s="1" t="s">
        <v>25</v>
      </c>
      <c r="B20" s="3" t="s">
        <v>26</v>
      </c>
      <c r="C20" s="1" t="s">
        <v>20</v>
      </c>
      <c r="D20" s="1">
        <v>2</v>
      </c>
      <c r="E20" s="1">
        <v>0</v>
      </c>
      <c r="F20" s="1">
        <v>2</v>
      </c>
      <c r="G20" s="1">
        <v>2</v>
      </c>
      <c r="H20" s="1" t="s">
        <v>18</v>
      </c>
      <c r="I20" s="3" t="s">
        <v>19</v>
      </c>
      <c r="J20" s="1" t="s">
        <v>17</v>
      </c>
      <c r="K20" s="1">
        <v>0</v>
      </c>
      <c r="L20" s="1">
        <v>2</v>
      </c>
      <c r="M20" s="1">
        <v>0</v>
      </c>
      <c r="N20" s="1">
        <v>2</v>
      </c>
      <c r="P20" s="1" t="s">
        <v>25</v>
      </c>
      <c r="Q20" s="3" t="s">
        <v>26</v>
      </c>
      <c r="R20" s="1" t="s">
        <v>20</v>
      </c>
      <c r="S20" s="1">
        <v>2</v>
      </c>
      <c r="T20" s="1">
        <v>0</v>
      </c>
      <c r="U20" s="1">
        <v>2</v>
      </c>
      <c r="V20" s="1">
        <v>2</v>
      </c>
      <c r="W20" s="1" t="s">
        <v>18</v>
      </c>
      <c r="X20" s="3" t="s">
        <v>19</v>
      </c>
      <c r="Y20" s="1" t="s">
        <v>17</v>
      </c>
      <c r="Z20" s="1">
        <v>0</v>
      </c>
      <c r="AA20" s="1">
        <v>2</v>
      </c>
      <c r="AB20" s="1">
        <v>0</v>
      </c>
      <c r="AC20" s="1">
        <v>2</v>
      </c>
    </row>
    <row r="21" spans="1:29">
      <c r="A21" s="1" t="s">
        <v>27</v>
      </c>
      <c r="B21" s="3" t="s">
        <v>143</v>
      </c>
      <c r="C21" s="1" t="s">
        <v>144</v>
      </c>
      <c r="D21" s="1">
        <v>1</v>
      </c>
      <c r="E21" s="1">
        <v>1</v>
      </c>
      <c r="F21" s="1">
        <v>0</v>
      </c>
      <c r="G21" s="1">
        <v>1</v>
      </c>
      <c r="H21" s="1" t="s">
        <v>15</v>
      </c>
      <c r="I21" s="3" t="s">
        <v>16</v>
      </c>
      <c r="J21" s="1" t="s">
        <v>17</v>
      </c>
      <c r="K21" s="1">
        <v>0</v>
      </c>
      <c r="L21" s="1">
        <v>2</v>
      </c>
      <c r="M21" s="1">
        <v>0</v>
      </c>
      <c r="N21" s="1">
        <v>2</v>
      </c>
      <c r="P21" s="1" t="s">
        <v>27</v>
      </c>
      <c r="Q21" s="3" t="s">
        <v>143</v>
      </c>
      <c r="R21" s="1" t="s">
        <v>144</v>
      </c>
      <c r="S21" s="1">
        <v>1</v>
      </c>
      <c r="T21" s="1">
        <v>1</v>
      </c>
      <c r="U21" s="1">
        <v>0</v>
      </c>
      <c r="V21" s="1">
        <v>1</v>
      </c>
      <c r="W21" s="12" t="s">
        <v>147</v>
      </c>
      <c r="X21" s="6" t="s">
        <v>148</v>
      </c>
      <c r="Y21" s="12" t="s">
        <v>20</v>
      </c>
      <c r="Z21" s="12">
        <v>0</v>
      </c>
      <c r="AA21" s="12">
        <v>2</v>
      </c>
      <c r="AB21" s="12">
        <v>1</v>
      </c>
      <c r="AC21" s="12">
        <v>1</v>
      </c>
    </row>
    <row r="22" spans="1:29">
      <c r="A22" s="70" t="s">
        <v>460</v>
      </c>
      <c r="B22" s="3" t="s">
        <v>461</v>
      </c>
      <c r="C22" s="1"/>
      <c r="D22" s="1"/>
      <c r="E22" s="1"/>
      <c r="F22" s="1"/>
      <c r="G22" s="1"/>
      <c r="H22" s="12"/>
      <c r="I22" s="6"/>
      <c r="J22" s="12"/>
      <c r="K22" s="12"/>
      <c r="L22" s="12"/>
      <c r="M22" s="12"/>
      <c r="N22" s="12"/>
      <c r="P22" s="70"/>
      <c r="Q22" s="100" t="s">
        <v>208</v>
      </c>
      <c r="R22" s="101"/>
      <c r="S22" s="12">
        <f>SUM(S11:S21)</f>
        <v>23</v>
      </c>
      <c r="T22" s="12">
        <f>SUM(T11:T21)</f>
        <v>2</v>
      </c>
      <c r="U22" s="12">
        <f>SUM(U11:U21)</f>
        <v>23</v>
      </c>
      <c r="V22" s="12">
        <f>SUM(V11:V21)</f>
        <v>30</v>
      </c>
      <c r="W22" s="1"/>
      <c r="X22" s="100" t="s">
        <v>208</v>
      </c>
      <c r="Y22" s="101"/>
      <c r="Z22" s="12">
        <f>SUM(Z11:Z21)</f>
        <v>20</v>
      </c>
      <c r="AA22" s="12">
        <f>SUM(AA11:AA21)-AA16</f>
        <v>7</v>
      </c>
      <c r="AB22" s="12">
        <f>SUM(AB11:AB21)</f>
        <v>23</v>
      </c>
      <c r="AC22" s="12">
        <f>SUM(AC11:AC21)-AC16</f>
        <v>31</v>
      </c>
    </row>
    <row r="23" spans="1:29">
      <c r="A23" s="70" t="s">
        <v>462</v>
      </c>
      <c r="B23" s="3" t="s">
        <v>463</v>
      </c>
      <c r="C23" s="1"/>
      <c r="D23" s="1"/>
      <c r="E23" s="1"/>
      <c r="F23" s="1"/>
      <c r="G23" s="1"/>
      <c r="H23" s="12"/>
      <c r="I23" s="6"/>
      <c r="J23" s="12"/>
      <c r="K23" s="12"/>
      <c r="L23" s="12"/>
      <c r="M23" s="12"/>
      <c r="N23" s="12"/>
      <c r="P23" s="100" t="s">
        <v>28</v>
      </c>
      <c r="Q23" s="101"/>
      <c r="R23" s="100">
        <f>+S22+T22</f>
        <v>25</v>
      </c>
      <c r="S23" s="105"/>
      <c r="T23" s="105"/>
      <c r="U23" s="105"/>
      <c r="V23" s="101"/>
      <c r="W23" s="100" t="s">
        <v>28</v>
      </c>
      <c r="X23" s="101"/>
      <c r="Y23" s="100">
        <f>+Z22+AA22</f>
        <v>27</v>
      </c>
      <c r="Z23" s="105"/>
      <c r="AA23" s="105"/>
      <c r="AB23" s="105"/>
      <c r="AC23" s="101"/>
    </row>
    <row r="24" spans="1:29">
      <c r="A24" s="12" t="s">
        <v>28</v>
      </c>
      <c r="B24" s="6"/>
      <c r="C24" s="12" t="s">
        <v>12</v>
      </c>
      <c r="D24" s="12">
        <f>+D11+D12+D13+D14+D15+D16</f>
        <v>15</v>
      </c>
      <c r="E24" s="12">
        <f>+E11+E12+E13+E14+E15+E16</f>
        <v>1</v>
      </c>
      <c r="F24" s="12">
        <f>+F11+F12+F13+F14+F15+F16</f>
        <v>16</v>
      </c>
      <c r="G24" s="12">
        <f>+G11+G12+G13+G14+G15+G16</f>
        <v>22</v>
      </c>
      <c r="H24" s="12" t="s">
        <v>28</v>
      </c>
      <c r="I24" s="6"/>
      <c r="J24" s="12" t="s">
        <v>12</v>
      </c>
      <c r="K24" s="12">
        <f>+K11+K12+K13+K14+K15</f>
        <v>15</v>
      </c>
      <c r="L24" s="12">
        <f>+L11+L12+L13+L14+L15</f>
        <v>0</v>
      </c>
      <c r="M24" s="12">
        <f>+M11+M12+M13+M14+M15</f>
        <v>15</v>
      </c>
      <c r="N24" s="12">
        <f>+N11+N12+N13+N14+N15</f>
        <v>21</v>
      </c>
      <c r="P24" s="70"/>
      <c r="Q24" s="3"/>
      <c r="R24" s="1"/>
      <c r="S24" s="1"/>
      <c r="T24" s="1"/>
      <c r="U24" s="1"/>
      <c r="V24" s="1"/>
      <c r="W24" s="1"/>
      <c r="X24" s="3"/>
      <c r="Y24" s="1"/>
      <c r="Z24" s="1"/>
      <c r="AA24" s="1"/>
      <c r="AB24" s="1"/>
      <c r="AC24" s="1"/>
    </row>
    <row r="25" spans="1:29">
      <c r="A25" s="12" t="s">
        <v>28</v>
      </c>
      <c r="B25" s="6"/>
      <c r="C25" s="12" t="s">
        <v>20</v>
      </c>
      <c r="D25" s="12">
        <f>+D17+D18+D19+D20</f>
        <v>7</v>
      </c>
      <c r="E25" s="12">
        <f>+E17+E18+E19+E20</f>
        <v>0</v>
      </c>
      <c r="F25" s="12">
        <f>+F17+F18+F19+F20</f>
        <v>7</v>
      </c>
      <c r="G25" s="12">
        <f>+G17+G18+G19+G20</f>
        <v>7</v>
      </c>
      <c r="H25" s="12" t="s">
        <v>28</v>
      </c>
      <c r="I25" s="6"/>
      <c r="J25" s="12" t="s">
        <v>20</v>
      </c>
      <c r="K25" s="12">
        <f>+K16+K17+K18</f>
        <v>5</v>
      </c>
      <c r="L25" s="12">
        <f>+L16+L17+L18+L21</f>
        <v>4</v>
      </c>
      <c r="M25" s="12">
        <f>+M16+M17+M18+M21</f>
        <v>6</v>
      </c>
      <c r="N25" s="12">
        <f>+N16+N17+N18+N21</f>
        <v>8</v>
      </c>
      <c r="P25" s="70"/>
      <c r="Q25" s="3"/>
      <c r="R25" s="1"/>
      <c r="S25" s="1"/>
      <c r="T25" s="1"/>
      <c r="U25" s="1"/>
      <c r="V25" s="1"/>
      <c r="W25" s="1"/>
      <c r="X25" s="3"/>
      <c r="Y25" s="1"/>
      <c r="Z25" s="1"/>
      <c r="AA25" s="1"/>
      <c r="AB25" s="1"/>
      <c r="AC25" s="1"/>
    </row>
    <row r="26" spans="1:29">
      <c r="A26" s="12" t="s">
        <v>28</v>
      </c>
      <c r="B26" s="6"/>
      <c r="C26" s="12" t="s">
        <v>144</v>
      </c>
      <c r="D26" s="12">
        <f>+D21</f>
        <v>1</v>
      </c>
      <c r="E26" s="12">
        <f>+E21</f>
        <v>1</v>
      </c>
      <c r="F26" s="12">
        <f>+F21</f>
        <v>0</v>
      </c>
      <c r="G26" s="12">
        <f>+G21</f>
        <v>1</v>
      </c>
      <c r="H26" s="12" t="s">
        <v>28</v>
      </c>
      <c r="I26" s="6"/>
      <c r="J26" s="12" t="s">
        <v>17</v>
      </c>
      <c r="K26" s="12">
        <f>+K19</f>
        <v>0</v>
      </c>
      <c r="L26" s="12">
        <f>+L19</f>
        <v>2</v>
      </c>
      <c r="M26" s="12">
        <f>+M19</f>
        <v>1</v>
      </c>
      <c r="N26" s="12">
        <f>+N19</f>
        <v>1</v>
      </c>
      <c r="P26" s="96" t="s">
        <v>29</v>
      </c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</row>
    <row r="27" spans="1:29">
      <c r="A27" s="7" t="s">
        <v>150</v>
      </c>
      <c r="B27" s="6"/>
      <c r="C27" s="12"/>
      <c r="D27" s="12">
        <f>+D24+D25+D26</f>
        <v>23</v>
      </c>
      <c r="E27" s="12">
        <f>+E24+E25+E26</f>
        <v>2</v>
      </c>
      <c r="F27" s="12">
        <f>+F24+F25+F26</f>
        <v>23</v>
      </c>
      <c r="G27" s="12">
        <f>+G24+G25+G26</f>
        <v>30</v>
      </c>
      <c r="H27" s="7" t="s">
        <v>150</v>
      </c>
      <c r="I27" s="6"/>
      <c r="J27" s="12"/>
      <c r="K27" s="12">
        <f>+K24+K25+K26</f>
        <v>20</v>
      </c>
      <c r="L27" s="12">
        <f>+L24+L25+L26</f>
        <v>6</v>
      </c>
      <c r="M27" s="12">
        <f>SUM(M11:M21)</f>
        <v>22</v>
      </c>
      <c r="N27" s="12">
        <f>+N24+N25+N26</f>
        <v>30</v>
      </c>
      <c r="P27" s="96" t="s">
        <v>2</v>
      </c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</row>
    <row r="28" spans="1:29" ht="15" customHeight="1">
      <c r="A28" s="96" t="s">
        <v>29</v>
      </c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P28" s="96" t="s">
        <v>30</v>
      </c>
      <c r="Q28" s="96"/>
      <c r="R28" s="96"/>
      <c r="S28" s="96"/>
      <c r="T28" s="96"/>
      <c r="U28" s="96"/>
      <c r="V28" s="96"/>
      <c r="W28" s="96" t="s">
        <v>31</v>
      </c>
      <c r="X28" s="96"/>
      <c r="Y28" s="96"/>
      <c r="Z28" s="96"/>
      <c r="AA28" s="96"/>
      <c r="AB28" s="96"/>
      <c r="AC28" s="96"/>
    </row>
    <row r="29" spans="1:29" ht="15" customHeight="1">
      <c r="A29" s="96" t="s">
        <v>2</v>
      </c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P29" s="12" t="s">
        <v>5</v>
      </c>
      <c r="Q29" s="6" t="s">
        <v>6</v>
      </c>
      <c r="R29" s="12" t="s">
        <v>7</v>
      </c>
      <c r="S29" s="12" t="s">
        <v>8</v>
      </c>
      <c r="T29" s="12" t="s">
        <v>9</v>
      </c>
      <c r="U29" s="12" t="s">
        <v>10</v>
      </c>
      <c r="V29" s="12" t="s">
        <v>11</v>
      </c>
      <c r="W29" s="12" t="s">
        <v>5</v>
      </c>
      <c r="X29" s="6" t="s">
        <v>6</v>
      </c>
      <c r="Y29" s="12" t="s">
        <v>7</v>
      </c>
      <c r="Z29" s="12" t="s">
        <v>8</v>
      </c>
      <c r="AA29" s="12" t="s">
        <v>9</v>
      </c>
      <c r="AB29" s="12" t="s">
        <v>10</v>
      </c>
      <c r="AC29" s="12" t="s">
        <v>11</v>
      </c>
    </row>
    <row r="30" spans="1:29">
      <c r="A30" s="96" t="s">
        <v>30</v>
      </c>
      <c r="B30" s="96"/>
      <c r="C30" s="96"/>
      <c r="D30" s="96"/>
      <c r="E30" s="96"/>
      <c r="F30" s="96"/>
      <c r="G30" s="96"/>
      <c r="H30" s="96" t="s">
        <v>31</v>
      </c>
      <c r="I30" s="96"/>
      <c r="J30" s="96"/>
      <c r="K30" s="96"/>
      <c r="L30" s="96"/>
      <c r="M30" s="96"/>
      <c r="N30" s="96"/>
      <c r="P30" s="1" t="s">
        <v>546</v>
      </c>
      <c r="Q30" s="3" t="s">
        <v>53</v>
      </c>
      <c r="R30" s="1" t="s">
        <v>12</v>
      </c>
      <c r="S30" s="1">
        <v>3</v>
      </c>
      <c r="T30" s="1">
        <v>0</v>
      </c>
      <c r="U30" s="1">
        <v>3</v>
      </c>
      <c r="V30" s="1">
        <v>5</v>
      </c>
      <c r="W30" s="1" t="s">
        <v>54</v>
      </c>
      <c r="X30" s="3" t="s">
        <v>55</v>
      </c>
      <c r="Y30" s="1" t="s">
        <v>12</v>
      </c>
      <c r="Z30" s="1">
        <v>3</v>
      </c>
      <c r="AA30" s="1">
        <v>0</v>
      </c>
      <c r="AB30" s="1">
        <v>3</v>
      </c>
      <c r="AC30" s="1">
        <v>4</v>
      </c>
    </row>
    <row r="31" spans="1:29">
      <c r="A31" s="12" t="s">
        <v>5</v>
      </c>
      <c r="B31" s="6" t="s">
        <v>6</v>
      </c>
      <c r="C31" s="12" t="s">
        <v>7</v>
      </c>
      <c r="D31" s="12" t="s">
        <v>8</v>
      </c>
      <c r="E31" s="12" t="s">
        <v>9</v>
      </c>
      <c r="F31" s="12" t="s">
        <v>10</v>
      </c>
      <c r="G31" s="12" t="s">
        <v>11</v>
      </c>
      <c r="H31" s="12" t="s">
        <v>5</v>
      </c>
      <c r="I31" s="6" t="s">
        <v>6</v>
      </c>
      <c r="J31" s="12" t="s">
        <v>7</v>
      </c>
      <c r="K31" s="12" t="s">
        <v>8</v>
      </c>
      <c r="L31" s="12" t="s">
        <v>9</v>
      </c>
      <c r="M31" s="12" t="s">
        <v>10</v>
      </c>
      <c r="N31" s="12" t="s">
        <v>11</v>
      </c>
      <c r="P31" s="1" t="s">
        <v>56</v>
      </c>
      <c r="Q31" s="3" t="s">
        <v>57</v>
      </c>
      <c r="R31" s="1" t="s">
        <v>12</v>
      </c>
      <c r="S31" s="1">
        <v>3</v>
      </c>
      <c r="T31" s="1">
        <v>0</v>
      </c>
      <c r="U31" s="1">
        <v>3</v>
      </c>
      <c r="V31" s="1">
        <v>4</v>
      </c>
      <c r="W31" s="1" t="s">
        <v>58</v>
      </c>
      <c r="X31" s="3" t="s">
        <v>59</v>
      </c>
      <c r="Y31" s="1" t="s">
        <v>12</v>
      </c>
      <c r="Z31" s="1">
        <v>3</v>
      </c>
      <c r="AA31" s="1">
        <v>0</v>
      </c>
      <c r="AB31" s="1">
        <v>3</v>
      </c>
      <c r="AC31" s="1">
        <v>4</v>
      </c>
    </row>
    <row r="32" spans="1:29">
      <c r="A32" s="1" t="s">
        <v>56</v>
      </c>
      <c r="B32" s="3" t="s">
        <v>57</v>
      </c>
      <c r="C32" s="1" t="s">
        <v>12</v>
      </c>
      <c r="D32" s="1">
        <v>3</v>
      </c>
      <c r="E32" s="1">
        <v>0</v>
      </c>
      <c r="F32" s="1">
        <v>3</v>
      </c>
      <c r="G32" s="1">
        <v>5</v>
      </c>
      <c r="H32" s="12" t="s">
        <v>54</v>
      </c>
      <c r="I32" s="6" t="s">
        <v>55</v>
      </c>
      <c r="J32" s="12" t="s">
        <v>12</v>
      </c>
      <c r="K32" s="12">
        <v>3</v>
      </c>
      <c r="L32" s="12">
        <v>0</v>
      </c>
      <c r="M32" s="12">
        <v>3</v>
      </c>
      <c r="N32" s="12">
        <v>6</v>
      </c>
      <c r="P32" s="1" t="s">
        <v>60</v>
      </c>
      <c r="Q32" s="3" t="s">
        <v>61</v>
      </c>
      <c r="R32" s="1" t="s">
        <v>12</v>
      </c>
      <c r="S32" s="1">
        <v>3</v>
      </c>
      <c r="T32" s="1">
        <v>0</v>
      </c>
      <c r="U32" s="1">
        <v>3</v>
      </c>
      <c r="V32" s="1">
        <v>4</v>
      </c>
      <c r="W32" s="1" t="s">
        <v>62</v>
      </c>
      <c r="X32" s="3" t="s">
        <v>94</v>
      </c>
      <c r="Y32" s="1" t="s">
        <v>12</v>
      </c>
      <c r="Z32" s="1">
        <v>3</v>
      </c>
      <c r="AA32" s="1">
        <v>0</v>
      </c>
      <c r="AB32" s="1">
        <v>3</v>
      </c>
      <c r="AC32" s="1">
        <v>5</v>
      </c>
    </row>
    <row r="33" spans="1:29">
      <c r="A33" s="1" t="s">
        <v>60</v>
      </c>
      <c r="B33" s="3" t="s">
        <v>61</v>
      </c>
      <c r="C33" s="1" t="s">
        <v>12</v>
      </c>
      <c r="D33" s="1">
        <v>3</v>
      </c>
      <c r="E33" s="1">
        <v>0</v>
      </c>
      <c r="F33" s="1">
        <v>3</v>
      </c>
      <c r="G33" s="1">
        <v>5</v>
      </c>
      <c r="H33" s="1" t="s">
        <v>58</v>
      </c>
      <c r="I33" s="3" t="s">
        <v>59</v>
      </c>
      <c r="J33" s="1" t="s">
        <v>12</v>
      </c>
      <c r="K33" s="1">
        <v>3</v>
      </c>
      <c r="L33" s="1">
        <v>0</v>
      </c>
      <c r="M33" s="1">
        <v>3</v>
      </c>
      <c r="N33" s="1">
        <v>5</v>
      </c>
      <c r="P33" s="1" t="s">
        <v>137</v>
      </c>
      <c r="Q33" s="3" t="s">
        <v>219</v>
      </c>
      <c r="R33" s="1" t="s">
        <v>12</v>
      </c>
      <c r="S33" s="1">
        <v>2</v>
      </c>
      <c r="T33" s="1">
        <v>2</v>
      </c>
      <c r="U33" s="1">
        <v>3</v>
      </c>
      <c r="V33" s="1">
        <v>6</v>
      </c>
      <c r="W33" s="1" t="s">
        <v>138</v>
      </c>
      <c r="X33" s="3" t="s">
        <v>221</v>
      </c>
      <c r="Y33" s="1" t="s">
        <v>12</v>
      </c>
      <c r="Z33" s="1">
        <v>2</v>
      </c>
      <c r="AA33" s="1">
        <v>2</v>
      </c>
      <c r="AB33" s="1">
        <v>3</v>
      </c>
      <c r="AC33" s="1">
        <v>6</v>
      </c>
    </row>
    <row r="34" spans="1:29">
      <c r="A34" s="12" t="s">
        <v>137</v>
      </c>
      <c r="B34" s="6" t="s">
        <v>167</v>
      </c>
      <c r="C34" s="12" t="s">
        <v>12</v>
      </c>
      <c r="D34" s="12">
        <v>1</v>
      </c>
      <c r="E34" s="12">
        <v>1</v>
      </c>
      <c r="F34" s="12">
        <v>2</v>
      </c>
      <c r="G34" s="12">
        <v>3</v>
      </c>
      <c r="H34" s="1" t="s">
        <v>62</v>
      </c>
      <c r="I34" s="3" t="s">
        <v>94</v>
      </c>
      <c r="J34" s="1" t="s">
        <v>12</v>
      </c>
      <c r="K34" s="1">
        <v>3</v>
      </c>
      <c r="L34" s="1">
        <v>0</v>
      </c>
      <c r="M34" s="1">
        <v>3</v>
      </c>
      <c r="N34" s="1">
        <v>5</v>
      </c>
      <c r="P34" s="1" t="s">
        <v>32</v>
      </c>
      <c r="Q34" s="3" t="s">
        <v>222</v>
      </c>
      <c r="R34" s="1" t="s">
        <v>20</v>
      </c>
      <c r="S34" s="1">
        <v>2</v>
      </c>
      <c r="T34" s="1">
        <v>0</v>
      </c>
      <c r="U34" s="1">
        <v>2</v>
      </c>
      <c r="V34" s="1">
        <v>2</v>
      </c>
      <c r="W34" s="1" t="s">
        <v>33</v>
      </c>
      <c r="X34" s="3" t="s">
        <v>224</v>
      </c>
      <c r="Y34" s="1" t="s">
        <v>20</v>
      </c>
      <c r="Z34" s="1">
        <v>2</v>
      </c>
      <c r="AA34" s="1">
        <v>0</v>
      </c>
      <c r="AB34" s="1">
        <v>2</v>
      </c>
      <c r="AC34" s="1">
        <v>2</v>
      </c>
    </row>
    <row r="35" spans="1:29">
      <c r="A35" s="12" t="s">
        <v>178</v>
      </c>
      <c r="B35" s="93" t="s">
        <v>78</v>
      </c>
      <c r="C35" s="12" t="s">
        <v>12</v>
      </c>
      <c r="D35" s="12">
        <v>3</v>
      </c>
      <c r="E35" s="12">
        <v>0</v>
      </c>
      <c r="F35" s="12">
        <v>3</v>
      </c>
      <c r="G35" s="12">
        <v>6</v>
      </c>
      <c r="H35" s="12" t="s">
        <v>138</v>
      </c>
      <c r="I35" s="6" t="s">
        <v>169</v>
      </c>
      <c r="J35" s="12" t="s">
        <v>12</v>
      </c>
      <c r="K35" s="12">
        <v>1</v>
      </c>
      <c r="L35" s="12">
        <v>1</v>
      </c>
      <c r="M35" s="12">
        <v>2</v>
      </c>
      <c r="N35" s="12">
        <v>3</v>
      </c>
      <c r="P35" s="1"/>
      <c r="Q35" s="3" t="s">
        <v>34</v>
      </c>
      <c r="R35" s="1" t="s">
        <v>17</v>
      </c>
      <c r="S35" s="1">
        <v>2</v>
      </c>
      <c r="T35" s="1">
        <v>0</v>
      </c>
      <c r="U35" s="1">
        <v>2</v>
      </c>
      <c r="V35" s="1">
        <v>3</v>
      </c>
      <c r="W35" s="1"/>
      <c r="X35" s="3" t="s">
        <v>34</v>
      </c>
      <c r="Y35" s="1" t="s">
        <v>17</v>
      </c>
      <c r="Z35" s="1">
        <v>2</v>
      </c>
      <c r="AA35" s="1">
        <v>0</v>
      </c>
      <c r="AB35" s="1">
        <v>2</v>
      </c>
      <c r="AC35" s="1">
        <v>3</v>
      </c>
    </row>
    <row r="36" spans="1:29">
      <c r="A36" s="1" t="s">
        <v>32</v>
      </c>
      <c r="B36" s="3" t="s">
        <v>168</v>
      </c>
      <c r="C36" s="1" t="s">
        <v>20</v>
      </c>
      <c r="D36" s="1">
        <v>2</v>
      </c>
      <c r="E36" s="1">
        <v>0</v>
      </c>
      <c r="F36" s="1">
        <v>2</v>
      </c>
      <c r="G36" s="1">
        <v>2</v>
      </c>
      <c r="H36" s="1" t="s">
        <v>33</v>
      </c>
      <c r="I36" s="3" t="s">
        <v>170</v>
      </c>
      <c r="J36" s="1" t="s">
        <v>20</v>
      </c>
      <c r="K36" s="1">
        <v>2</v>
      </c>
      <c r="L36" s="1">
        <v>0</v>
      </c>
      <c r="M36" s="1">
        <v>2</v>
      </c>
      <c r="N36" s="1">
        <v>2</v>
      </c>
      <c r="P36" s="1"/>
      <c r="Q36" s="3" t="s">
        <v>34</v>
      </c>
      <c r="R36" s="1" t="s">
        <v>17</v>
      </c>
      <c r="S36" s="1">
        <v>2</v>
      </c>
      <c r="T36" s="1">
        <v>0</v>
      </c>
      <c r="U36" s="1">
        <v>2</v>
      </c>
      <c r="V36" s="1">
        <v>3</v>
      </c>
      <c r="W36" s="1"/>
      <c r="X36" s="3" t="s">
        <v>34</v>
      </c>
      <c r="Y36" s="1" t="str">
        <f>Y35</f>
        <v>S</v>
      </c>
      <c r="Z36" s="1">
        <v>2</v>
      </c>
      <c r="AA36" s="1">
        <v>0</v>
      </c>
      <c r="AB36" s="1">
        <v>2</v>
      </c>
      <c r="AC36" s="1">
        <v>3</v>
      </c>
    </row>
    <row r="37" spans="1:29">
      <c r="A37" s="1"/>
      <c r="B37" s="3" t="s">
        <v>34</v>
      </c>
      <c r="C37" s="1" t="s">
        <v>17</v>
      </c>
      <c r="D37" s="1">
        <v>2</v>
      </c>
      <c r="E37" s="1">
        <v>0</v>
      </c>
      <c r="F37" s="1">
        <v>2</v>
      </c>
      <c r="G37" s="1">
        <v>3</v>
      </c>
      <c r="H37" s="1"/>
      <c r="I37" s="3" t="s">
        <v>34</v>
      </c>
      <c r="J37" s="1" t="s">
        <v>17</v>
      </c>
      <c r="K37" s="1">
        <v>2</v>
      </c>
      <c r="L37" s="1">
        <v>0</v>
      </c>
      <c r="M37" s="1">
        <v>2</v>
      </c>
      <c r="N37" s="1">
        <v>3</v>
      </c>
      <c r="P37" s="1"/>
      <c r="Q37" s="3" t="s">
        <v>34</v>
      </c>
      <c r="R37" s="1" t="str">
        <f>R36</f>
        <v>S</v>
      </c>
      <c r="S37" s="1">
        <v>2</v>
      </c>
      <c r="T37" s="1">
        <v>0</v>
      </c>
      <c r="U37" s="1">
        <v>2</v>
      </c>
      <c r="V37" s="1">
        <v>3</v>
      </c>
      <c r="W37" s="1"/>
      <c r="X37" s="3" t="s">
        <v>34</v>
      </c>
      <c r="Y37" s="1" t="s">
        <v>17</v>
      </c>
      <c r="Z37" s="1">
        <v>2</v>
      </c>
      <c r="AA37" s="1">
        <v>0</v>
      </c>
      <c r="AB37" s="1">
        <v>2</v>
      </c>
      <c r="AC37" s="1">
        <v>3</v>
      </c>
    </row>
    <row r="38" spans="1:29">
      <c r="A38" s="1"/>
      <c r="B38" s="3" t="s">
        <v>34</v>
      </c>
      <c r="C38" s="1" t="s">
        <v>17</v>
      </c>
      <c r="D38" s="1">
        <v>2</v>
      </c>
      <c r="E38" s="1">
        <v>0</v>
      </c>
      <c r="F38" s="1">
        <v>2</v>
      </c>
      <c r="G38" s="1">
        <v>3</v>
      </c>
      <c r="H38" s="1"/>
      <c r="I38" s="3" t="s">
        <v>34</v>
      </c>
      <c r="J38" s="1" t="s">
        <v>17</v>
      </c>
      <c r="K38" s="1">
        <v>2</v>
      </c>
      <c r="L38" s="1">
        <v>0</v>
      </c>
      <c r="M38" s="1">
        <v>2</v>
      </c>
      <c r="N38" s="1">
        <v>3</v>
      </c>
      <c r="P38" s="72"/>
      <c r="Q38" s="100" t="s">
        <v>208</v>
      </c>
      <c r="R38" s="101"/>
      <c r="S38" s="73">
        <f>SUM(S30:S37)</f>
        <v>19</v>
      </c>
      <c r="T38" s="73">
        <f>SUM(T30:T37)</f>
        <v>2</v>
      </c>
      <c r="U38" s="73">
        <f>SUM(U30:U37)</f>
        <v>20</v>
      </c>
      <c r="V38" s="74">
        <f>SUM(V30:V37)</f>
        <v>30</v>
      </c>
      <c r="W38" s="72"/>
      <c r="X38" s="100" t="s">
        <v>208</v>
      </c>
      <c r="Y38" s="101"/>
      <c r="Z38" s="73">
        <f>SUM(Z30:Z37)</f>
        <v>19</v>
      </c>
      <c r="AA38" s="73">
        <f>SUM(AA30:AA37)</f>
        <v>2</v>
      </c>
      <c r="AB38" s="73">
        <f>SUM(AB30:AB37)</f>
        <v>20</v>
      </c>
      <c r="AC38" s="74">
        <f>SUM(AC30:AC37)</f>
        <v>30</v>
      </c>
    </row>
    <row r="39" spans="1:29">
      <c r="A39" s="1"/>
      <c r="B39" s="3" t="s">
        <v>34</v>
      </c>
      <c r="C39" s="1" t="s">
        <v>17</v>
      </c>
      <c r="D39" s="1">
        <v>2</v>
      </c>
      <c r="E39" s="1">
        <v>0</v>
      </c>
      <c r="F39" s="1">
        <v>2</v>
      </c>
      <c r="G39" s="1">
        <v>3</v>
      </c>
      <c r="H39" s="1"/>
      <c r="I39" s="3" t="s">
        <v>34</v>
      </c>
      <c r="J39" s="1" t="str">
        <f>J37</f>
        <v>S</v>
      </c>
      <c r="K39" s="1">
        <v>2</v>
      </c>
      <c r="L39" s="1">
        <v>0</v>
      </c>
      <c r="M39" s="1">
        <v>2</v>
      </c>
      <c r="N39" s="1">
        <v>3</v>
      </c>
      <c r="P39" s="100" t="s">
        <v>28</v>
      </c>
      <c r="Q39" s="101"/>
      <c r="R39" s="100">
        <f>+S38+T38</f>
        <v>21</v>
      </c>
      <c r="S39" s="105"/>
      <c r="T39" s="105"/>
      <c r="U39" s="105"/>
      <c r="V39" s="101"/>
      <c r="W39" s="100" t="s">
        <v>28</v>
      </c>
      <c r="X39" s="101"/>
      <c r="Y39" s="100">
        <f>+Z38+AA38</f>
        <v>21</v>
      </c>
      <c r="Z39" s="105"/>
      <c r="AA39" s="105"/>
      <c r="AB39" s="105"/>
      <c r="AC39" s="101"/>
    </row>
    <row r="40" spans="1:29">
      <c r="A40" s="12" t="s">
        <v>28</v>
      </c>
      <c r="B40" s="6"/>
      <c r="C40" s="12" t="s">
        <v>12</v>
      </c>
      <c r="D40" s="12">
        <f>+D32+D33+D34+D35</f>
        <v>10</v>
      </c>
      <c r="E40" s="12">
        <f>+E32+E33+E34+E35</f>
        <v>1</v>
      </c>
      <c r="F40" s="12">
        <f>+F32+F33+F34+F35</f>
        <v>11</v>
      </c>
      <c r="G40" s="12">
        <f>+G32+G33+G34+G35</f>
        <v>19</v>
      </c>
      <c r="H40" s="12" t="s">
        <v>28</v>
      </c>
      <c r="I40" s="6"/>
      <c r="J40" s="12" t="s">
        <v>12</v>
      </c>
      <c r="K40" s="12">
        <f>+K32+K33+K34+K35</f>
        <v>10</v>
      </c>
      <c r="L40" s="12">
        <f>+L32+L33+L34+L35</f>
        <v>1</v>
      </c>
      <c r="M40" s="12">
        <f>+M32+M33+M34+M35</f>
        <v>11</v>
      </c>
      <c r="N40" s="12">
        <v>19</v>
      </c>
      <c r="P40" s="96" t="s">
        <v>35</v>
      </c>
      <c r="Q40" s="97"/>
      <c r="R40" s="97"/>
      <c r="S40" s="97"/>
      <c r="T40" s="97"/>
      <c r="U40" s="97"/>
      <c r="V40" s="97"/>
      <c r="W40" s="96" t="s">
        <v>35</v>
      </c>
      <c r="X40" s="96"/>
      <c r="Y40" s="96"/>
      <c r="Z40" s="96"/>
      <c r="AA40" s="96"/>
      <c r="AB40" s="96"/>
      <c r="AC40" s="96"/>
    </row>
    <row r="41" spans="1:29">
      <c r="A41" s="12" t="s">
        <v>28</v>
      </c>
      <c r="B41" s="6"/>
      <c r="C41" s="12" t="s">
        <v>20</v>
      </c>
      <c r="D41" s="12">
        <f>+D36</f>
        <v>2</v>
      </c>
      <c r="E41" s="12">
        <f>+E36</f>
        <v>0</v>
      </c>
      <c r="F41" s="12">
        <f>+F36</f>
        <v>2</v>
      </c>
      <c r="G41" s="12">
        <f>+G36</f>
        <v>2</v>
      </c>
      <c r="H41" s="12" t="s">
        <v>28</v>
      </c>
      <c r="I41" s="6"/>
      <c r="J41" s="12" t="s">
        <v>20</v>
      </c>
      <c r="K41" s="12">
        <f>+K36</f>
        <v>2</v>
      </c>
      <c r="L41" s="12">
        <v>0</v>
      </c>
      <c r="M41" s="12">
        <v>2</v>
      </c>
      <c r="N41" s="12">
        <v>2</v>
      </c>
      <c r="P41" s="1" t="s">
        <v>64</v>
      </c>
      <c r="Q41" s="3" t="s">
        <v>65</v>
      </c>
      <c r="R41" s="1" t="s">
        <v>17</v>
      </c>
      <c r="S41" s="1">
        <v>2</v>
      </c>
      <c r="T41" s="1">
        <v>0</v>
      </c>
      <c r="U41" s="1">
        <v>2</v>
      </c>
      <c r="V41" s="1">
        <v>3</v>
      </c>
      <c r="W41" s="1" t="s">
        <v>66</v>
      </c>
      <c r="X41" s="3" t="s">
        <v>67</v>
      </c>
      <c r="Y41" s="1" t="s">
        <v>17</v>
      </c>
      <c r="Z41" s="1">
        <v>2</v>
      </c>
      <c r="AA41" s="1">
        <v>0</v>
      </c>
      <c r="AB41" s="1">
        <v>2</v>
      </c>
      <c r="AC41" s="1">
        <v>3</v>
      </c>
    </row>
    <row r="42" spans="1:29">
      <c r="A42" s="12" t="s">
        <v>28</v>
      </c>
      <c r="B42" s="6"/>
      <c r="C42" s="12" t="s">
        <v>17</v>
      </c>
      <c r="D42" s="12">
        <f>+D37+D38+D39</f>
        <v>6</v>
      </c>
      <c r="E42" s="12">
        <f>+E37+E38+E39</f>
        <v>0</v>
      </c>
      <c r="F42" s="12">
        <f>+F37+F38+F39</f>
        <v>6</v>
      </c>
      <c r="G42" s="12">
        <f>+G37+G38+G39</f>
        <v>9</v>
      </c>
      <c r="H42" s="12" t="s">
        <v>28</v>
      </c>
      <c r="I42" s="6"/>
      <c r="J42" s="12" t="s">
        <v>17</v>
      </c>
      <c r="K42" s="12">
        <f>+K37+K38+K39</f>
        <v>6</v>
      </c>
      <c r="L42" s="12">
        <v>0</v>
      </c>
      <c r="M42" s="12">
        <v>6</v>
      </c>
      <c r="N42" s="12">
        <v>9</v>
      </c>
      <c r="P42" s="1" t="s">
        <v>68</v>
      </c>
      <c r="Q42" s="5" t="s">
        <v>69</v>
      </c>
      <c r="R42" s="1" t="s">
        <v>17</v>
      </c>
      <c r="S42" s="1">
        <v>2</v>
      </c>
      <c r="T42" s="1">
        <v>0</v>
      </c>
      <c r="U42" s="1">
        <v>2</v>
      </c>
      <c r="V42" s="1">
        <v>3</v>
      </c>
      <c r="W42" s="1" t="s">
        <v>70</v>
      </c>
      <c r="X42" s="3" t="s">
        <v>71</v>
      </c>
      <c r="Y42" s="1" t="s">
        <v>17</v>
      </c>
      <c r="Z42" s="1">
        <v>2</v>
      </c>
      <c r="AA42" s="1">
        <v>0</v>
      </c>
      <c r="AB42" s="1">
        <v>2</v>
      </c>
      <c r="AC42" s="1">
        <v>3</v>
      </c>
    </row>
    <row r="43" spans="1:29">
      <c r="A43" s="7" t="s">
        <v>150</v>
      </c>
      <c r="B43" s="6"/>
      <c r="C43" s="12"/>
      <c r="D43" s="12">
        <f>+D40+D41+D42</f>
        <v>18</v>
      </c>
      <c r="E43" s="12">
        <f>+E40+E41+E42</f>
        <v>1</v>
      </c>
      <c r="F43" s="12">
        <f>SUM(F29:F39)</f>
        <v>19</v>
      </c>
      <c r="G43" s="12">
        <f>+G40+G41+G42</f>
        <v>30</v>
      </c>
      <c r="H43" s="7" t="s">
        <v>150</v>
      </c>
      <c r="I43" s="6"/>
      <c r="J43" s="12"/>
      <c r="K43" s="12">
        <v>18</v>
      </c>
      <c r="L43" s="12">
        <v>1</v>
      </c>
      <c r="M43" s="12">
        <v>19</v>
      </c>
      <c r="N43" s="12">
        <v>30</v>
      </c>
      <c r="P43" s="1" t="s">
        <v>547</v>
      </c>
      <c r="Q43" s="4" t="s">
        <v>548</v>
      </c>
      <c r="R43" s="1" t="s">
        <v>17</v>
      </c>
      <c r="S43" s="1">
        <v>2</v>
      </c>
      <c r="T43" s="1">
        <v>0</v>
      </c>
      <c r="U43" s="1">
        <v>2</v>
      </c>
      <c r="V43" s="1">
        <v>3</v>
      </c>
      <c r="W43" s="1" t="s">
        <v>549</v>
      </c>
      <c r="X43" s="4" t="s">
        <v>550</v>
      </c>
      <c r="Y43" s="1" t="s">
        <v>17</v>
      </c>
      <c r="Z43" s="1">
        <v>2</v>
      </c>
      <c r="AA43" s="1">
        <v>0</v>
      </c>
      <c r="AB43" s="1">
        <v>2</v>
      </c>
      <c r="AC43" s="1">
        <v>3</v>
      </c>
    </row>
    <row r="44" spans="1:29">
      <c r="A44" s="96" t="s">
        <v>35</v>
      </c>
      <c r="B44" s="97"/>
      <c r="C44" s="97"/>
      <c r="D44" s="97"/>
      <c r="E44" s="97"/>
      <c r="F44" s="97"/>
      <c r="G44" s="97"/>
      <c r="H44" s="96" t="s">
        <v>35</v>
      </c>
      <c r="I44" s="96"/>
      <c r="J44" s="96"/>
      <c r="K44" s="96"/>
      <c r="L44" s="96"/>
      <c r="M44" s="96"/>
      <c r="N44" s="96"/>
      <c r="P44" s="1" t="s">
        <v>72</v>
      </c>
      <c r="Q44" s="4" t="s">
        <v>73</v>
      </c>
      <c r="R44" s="1" t="s">
        <v>17</v>
      </c>
      <c r="S44" s="1">
        <v>2</v>
      </c>
      <c r="T44" s="1">
        <v>0</v>
      </c>
      <c r="U44" s="1">
        <v>2</v>
      </c>
      <c r="V44" s="1">
        <v>3</v>
      </c>
      <c r="W44" s="1" t="s">
        <v>74</v>
      </c>
      <c r="X44" s="3" t="s">
        <v>75</v>
      </c>
      <c r="Y44" s="1" t="s">
        <v>17</v>
      </c>
      <c r="Z44" s="1">
        <v>2</v>
      </c>
      <c r="AA44" s="1">
        <v>0</v>
      </c>
      <c r="AB44" s="1">
        <v>2</v>
      </c>
      <c r="AC44" s="1">
        <v>3</v>
      </c>
    </row>
    <row r="45" spans="1:29">
      <c r="A45" s="1" t="s">
        <v>64</v>
      </c>
      <c r="B45" s="3" t="s">
        <v>65</v>
      </c>
      <c r="C45" s="1" t="s">
        <v>17</v>
      </c>
      <c r="D45" s="1">
        <v>2</v>
      </c>
      <c r="E45" s="1">
        <v>0</v>
      </c>
      <c r="F45" s="1">
        <v>2</v>
      </c>
      <c r="G45" s="1">
        <v>3</v>
      </c>
      <c r="H45" s="1" t="s">
        <v>66</v>
      </c>
      <c r="I45" s="3" t="s">
        <v>67</v>
      </c>
      <c r="J45" s="1" t="s">
        <v>17</v>
      </c>
      <c r="K45" s="1">
        <v>2</v>
      </c>
      <c r="L45" s="1">
        <v>0</v>
      </c>
      <c r="M45" s="1">
        <v>2</v>
      </c>
      <c r="N45" s="1">
        <v>3</v>
      </c>
      <c r="P45" s="1" t="s">
        <v>76</v>
      </c>
      <c r="Q45" s="4" t="s">
        <v>88</v>
      </c>
      <c r="R45" s="1" t="s">
        <v>17</v>
      </c>
      <c r="S45" s="1">
        <v>2</v>
      </c>
      <c r="T45" s="1">
        <v>0</v>
      </c>
      <c r="U45" s="1">
        <v>2</v>
      </c>
      <c r="V45" s="1">
        <v>3</v>
      </c>
      <c r="W45" s="1" t="s">
        <v>77</v>
      </c>
      <c r="X45" s="3" t="s">
        <v>39</v>
      </c>
      <c r="Y45" s="1" t="s">
        <v>17</v>
      </c>
      <c r="Z45" s="1">
        <v>2</v>
      </c>
      <c r="AA45" s="1">
        <v>0</v>
      </c>
      <c r="AB45" s="1">
        <v>2</v>
      </c>
      <c r="AC45" s="1">
        <v>3</v>
      </c>
    </row>
    <row r="46" spans="1:29">
      <c r="A46" s="1" t="s">
        <v>68</v>
      </c>
      <c r="B46" s="5" t="s">
        <v>69</v>
      </c>
      <c r="C46" s="1" t="s">
        <v>17</v>
      </c>
      <c r="D46" s="1">
        <v>2</v>
      </c>
      <c r="E46" s="1">
        <v>0</v>
      </c>
      <c r="F46" s="1">
        <v>2</v>
      </c>
      <c r="G46" s="1">
        <v>3</v>
      </c>
      <c r="H46" s="1" t="s">
        <v>70</v>
      </c>
      <c r="I46" s="3" t="s">
        <v>71</v>
      </c>
      <c r="J46" s="1" t="s">
        <v>17</v>
      </c>
      <c r="K46" s="1">
        <v>2</v>
      </c>
      <c r="L46" s="1">
        <v>0</v>
      </c>
      <c r="M46" s="1">
        <v>2</v>
      </c>
      <c r="N46" s="1">
        <v>3</v>
      </c>
      <c r="P46" s="1" t="s">
        <v>551</v>
      </c>
      <c r="Q46" s="4" t="s">
        <v>78</v>
      </c>
      <c r="R46" s="1" t="s">
        <v>17</v>
      </c>
      <c r="S46" s="1">
        <v>2</v>
      </c>
      <c r="T46" s="1">
        <v>0</v>
      </c>
      <c r="U46" s="1">
        <v>2</v>
      </c>
      <c r="V46" s="1">
        <v>3</v>
      </c>
      <c r="W46" s="1" t="s">
        <v>79</v>
      </c>
      <c r="X46" s="4" t="s">
        <v>80</v>
      </c>
      <c r="Y46" s="1" t="s">
        <v>17</v>
      </c>
      <c r="Z46" s="1">
        <v>2</v>
      </c>
      <c r="AA46" s="1">
        <v>0</v>
      </c>
      <c r="AB46" s="1">
        <v>2</v>
      </c>
      <c r="AC46" s="1">
        <v>3</v>
      </c>
    </row>
    <row r="47" spans="1:29">
      <c r="A47" s="1" t="s">
        <v>72</v>
      </c>
      <c r="B47" s="4" t="s">
        <v>73</v>
      </c>
      <c r="C47" s="1" t="s">
        <v>17</v>
      </c>
      <c r="D47" s="1">
        <v>2</v>
      </c>
      <c r="E47" s="1">
        <v>0</v>
      </c>
      <c r="F47" s="1">
        <v>2</v>
      </c>
      <c r="G47" s="1">
        <v>3</v>
      </c>
      <c r="H47" s="1" t="s">
        <v>74</v>
      </c>
      <c r="I47" s="3" t="s">
        <v>75</v>
      </c>
      <c r="J47" s="1" t="s">
        <v>17</v>
      </c>
      <c r="K47" s="1">
        <v>2</v>
      </c>
      <c r="L47" s="1">
        <v>0</v>
      </c>
      <c r="M47" s="1">
        <v>2</v>
      </c>
      <c r="N47" s="1">
        <v>3</v>
      </c>
      <c r="P47" s="1" t="s">
        <v>81</v>
      </c>
      <c r="Q47" s="4" t="s">
        <v>82</v>
      </c>
      <c r="R47" s="1" t="s">
        <v>17</v>
      </c>
      <c r="S47" s="1">
        <v>2</v>
      </c>
      <c r="T47" s="1">
        <v>0</v>
      </c>
      <c r="U47" s="1">
        <v>2</v>
      </c>
      <c r="V47" s="1">
        <v>3</v>
      </c>
      <c r="W47" s="1" t="s">
        <v>83</v>
      </c>
      <c r="X47" s="4" t="s">
        <v>84</v>
      </c>
      <c r="Y47" s="1" t="s">
        <v>17</v>
      </c>
      <c r="Z47" s="1">
        <v>2</v>
      </c>
      <c r="AA47" s="1">
        <v>0</v>
      </c>
      <c r="AB47" s="1">
        <v>2</v>
      </c>
      <c r="AC47" s="1">
        <v>3</v>
      </c>
    </row>
    <row r="48" spans="1:29">
      <c r="A48" s="1" t="s">
        <v>76</v>
      </c>
      <c r="B48" s="4" t="s">
        <v>88</v>
      </c>
      <c r="C48" s="1" t="s">
        <v>17</v>
      </c>
      <c r="D48" s="1">
        <v>2</v>
      </c>
      <c r="E48" s="1">
        <v>0</v>
      </c>
      <c r="F48" s="1">
        <v>2</v>
      </c>
      <c r="G48" s="1">
        <v>3</v>
      </c>
      <c r="H48" s="1" t="s">
        <v>77</v>
      </c>
      <c r="I48" s="3" t="s">
        <v>39</v>
      </c>
      <c r="J48" s="1" t="s">
        <v>17</v>
      </c>
      <c r="K48" s="1">
        <v>2</v>
      </c>
      <c r="L48" s="1">
        <v>0</v>
      </c>
      <c r="M48" s="1">
        <v>2</v>
      </c>
      <c r="N48" s="1">
        <v>3</v>
      </c>
      <c r="P48" s="1" t="s">
        <v>85</v>
      </c>
      <c r="Q48" s="4" t="s">
        <v>86</v>
      </c>
      <c r="R48" s="1" t="s">
        <v>17</v>
      </c>
      <c r="S48" s="1">
        <v>2</v>
      </c>
      <c r="T48" s="1">
        <v>0</v>
      </c>
      <c r="U48" s="1">
        <v>2</v>
      </c>
      <c r="V48" s="1">
        <v>3</v>
      </c>
      <c r="W48" s="1" t="s">
        <v>87</v>
      </c>
      <c r="X48" s="3" t="s">
        <v>36</v>
      </c>
      <c r="Y48" s="1" t="s">
        <v>17</v>
      </c>
      <c r="Z48" s="1">
        <v>2</v>
      </c>
      <c r="AA48" s="1">
        <v>0</v>
      </c>
      <c r="AB48" s="1">
        <v>2</v>
      </c>
      <c r="AC48" s="1">
        <v>3</v>
      </c>
    </row>
    <row r="49" spans="1:29">
      <c r="A49" s="1" t="s">
        <v>81</v>
      </c>
      <c r="B49" s="4" t="s">
        <v>82</v>
      </c>
      <c r="C49" s="1" t="s">
        <v>17</v>
      </c>
      <c r="D49" s="1">
        <v>2</v>
      </c>
      <c r="E49" s="1">
        <v>0</v>
      </c>
      <c r="F49" s="1">
        <v>2</v>
      </c>
      <c r="G49" s="1">
        <v>3</v>
      </c>
      <c r="H49" s="1" t="s">
        <v>79</v>
      </c>
      <c r="I49" s="4" t="s">
        <v>80</v>
      </c>
      <c r="J49" s="1" t="s">
        <v>17</v>
      </c>
      <c r="K49" s="1">
        <v>2</v>
      </c>
      <c r="L49" s="1">
        <v>0</v>
      </c>
      <c r="M49" s="1">
        <v>2</v>
      </c>
      <c r="N49" s="1">
        <v>3</v>
      </c>
      <c r="P49" s="1" t="s">
        <v>141</v>
      </c>
      <c r="Q49" s="3" t="s">
        <v>142</v>
      </c>
      <c r="R49" s="1" t="s">
        <v>17</v>
      </c>
      <c r="S49" s="1">
        <v>2</v>
      </c>
      <c r="T49" s="1">
        <v>0</v>
      </c>
      <c r="U49" s="1">
        <v>2</v>
      </c>
      <c r="V49" s="1">
        <v>3</v>
      </c>
      <c r="W49" s="1" t="s">
        <v>89</v>
      </c>
      <c r="X49" s="4" t="s">
        <v>90</v>
      </c>
      <c r="Y49" s="1" t="s">
        <v>17</v>
      </c>
      <c r="Z49" s="1">
        <v>2</v>
      </c>
      <c r="AA49" s="1">
        <v>0</v>
      </c>
      <c r="AB49" s="1">
        <v>2</v>
      </c>
      <c r="AC49" s="1">
        <v>3</v>
      </c>
    </row>
    <row r="50" spans="1:29">
      <c r="A50" s="1" t="s">
        <v>85</v>
      </c>
      <c r="B50" s="4" t="s">
        <v>86</v>
      </c>
      <c r="C50" s="1" t="s">
        <v>17</v>
      </c>
      <c r="D50" s="1">
        <v>2</v>
      </c>
      <c r="E50" s="1">
        <v>0</v>
      </c>
      <c r="F50" s="1">
        <v>2</v>
      </c>
      <c r="G50" s="1">
        <v>3</v>
      </c>
      <c r="H50" s="1" t="s">
        <v>83</v>
      </c>
      <c r="I50" s="4" t="s">
        <v>84</v>
      </c>
      <c r="J50" s="1" t="s">
        <v>17</v>
      </c>
      <c r="K50" s="1">
        <v>2</v>
      </c>
      <c r="L50" s="1">
        <v>0</v>
      </c>
      <c r="M50" s="1">
        <v>2</v>
      </c>
      <c r="N50" s="1">
        <v>3</v>
      </c>
      <c r="P50" s="1"/>
      <c r="Q50" s="3"/>
      <c r="R50" s="1"/>
      <c r="S50" s="1"/>
      <c r="T50" s="1"/>
      <c r="U50" s="1"/>
      <c r="V50" s="1"/>
      <c r="W50" s="1" t="s">
        <v>91</v>
      </c>
      <c r="X50" s="3" t="s">
        <v>92</v>
      </c>
      <c r="Y50" s="1" t="s">
        <v>17</v>
      </c>
      <c r="Z50" s="1">
        <v>2</v>
      </c>
      <c r="AA50" s="1">
        <v>0</v>
      </c>
      <c r="AB50" s="1">
        <v>2</v>
      </c>
      <c r="AC50" s="1">
        <v>3</v>
      </c>
    </row>
    <row r="51" spans="1:29">
      <c r="A51" s="12" t="s">
        <v>152</v>
      </c>
      <c r="B51" s="93" t="s">
        <v>428</v>
      </c>
      <c r="C51" s="12" t="s">
        <v>17</v>
      </c>
      <c r="D51" s="12">
        <v>2</v>
      </c>
      <c r="E51" s="12">
        <v>0</v>
      </c>
      <c r="F51" s="12">
        <v>2</v>
      </c>
      <c r="G51" s="12">
        <v>3</v>
      </c>
      <c r="H51" s="1" t="s">
        <v>87</v>
      </c>
      <c r="I51" s="3" t="s">
        <v>36</v>
      </c>
      <c r="J51" s="1" t="s">
        <v>17</v>
      </c>
      <c r="K51" s="1">
        <v>2</v>
      </c>
      <c r="L51" s="1">
        <v>0</v>
      </c>
      <c r="M51" s="1">
        <v>2</v>
      </c>
      <c r="N51" s="1">
        <v>3</v>
      </c>
      <c r="P51" s="1"/>
      <c r="Q51" s="3"/>
      <c r="R51" s="1"/>
      <c r="S51" s="1"/>
      <c r="T51" s="1"/>
      <c r="U51" s="1"/>
      <c r="V51" s="1"/>
      <c r="W51" s="1" t="s">
        <v>93</v>
      </c>
      <c r="X51" s="4" t="s">
        <v>63</v>
      </c>
      <c r="Y51" s="1" t="s">
        <v>17</v>
      </c>
      <c r="Z51" s="1">
        <v>2</v>
      </c>
      <c r="AA51" s="1">
        <v>0</v>
      </c>
      <c r="AB51" s="1">
        <v>2</v>
      </c>
      <c r="AC51" s="1">
        <v>3</v>
      </c>
    </row>
    <row r="52" spans="1:29">
      <c r="A52" s="12" t="s">
        <v>156</v>
      </c>
      <c r="B52" s="6" t="s">
        <v>244</v>
      </c>
      <c r="C52" s="12" t="s">
        <v>17</v>
      </c>
      <c r="D52" s="12">
        <v>2</v>
      </c>
      <c r="E52" s="12">
        <v>0</v>
      </c>
      <c r="F52" s="12">
        <v>2</v>
      </c>
      <c r="G52" s="12">
        <v>3</v>
      </c>
      <c r="H52" s="1" t="s">
        <v>89</v>
      </c>
      <c r="I52" s="4" t="s">
        <v>90</v>
      </c>
      <c r="J52" s="1" t="s">
        <v>17</v>
      </c>
      <c r="K52" s="1">
        <v>2</v>
      </c>
      <c r="L52" s="1">
        <v>0</v>
      </c>
      <c r="M52" s="1">
        <v>2</v>
      </c>
      <c r="N52" s="1">
        <v>3</v>
      </c>
      <c r="P52" s="70" t="s">
        <v>177</v>
      </c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2">
        <f>+V22+AC22+V38+AC38</f>
        <v>121</v>
      </c>
    </row>
    <row r="53" spans="1:29">
      <c r="A53" s="12" t="s">
        <v>429</v>
      </c>
      <c r="B53" s="6" t="s">
        <v>172</v>
      </c>
      <c r="C53" s="12" t="s">
        <v>17</v>
      </c>
      <c r="D53" s="12">
        <v>2</v>
      </c>
      <c r="E53" s="12">
        <v>0</v>
      </c>
      <c r="F53" s="12">
        <v>2</v>
      </c>
      <c r="G53" s="12">
        <v>3</v>
      </c>
      <c r="H53" s="1" t="s">
        <v>91</v>
      </c>
      <c r="I53" s="3" t="s">
        <v>92</v>
      </c>
      <c r="J53" s="1" t="s">
        <v>17</v>
      </c>
      <c r="K53" s="1">
        <v>2</v>
      </c>
      <c r="L53" s="1">
        <v>0</v>
      </c>
      <c r="M53" s="1">
        <v>2</v>
      </c>
      <c r="N53" s="1">
        <v>3</v>
      </c>
    </row>
    <row r="54" spans="1:29">
      <c r="A54" s="12" t="s">
        <v>432</v>
      </c>
      <c r="B54" s="6" t="s">
        <v>254</v>
      </c>
      <c r="C54" s="12" t="s">
        <v>17</v>
      </c>
      <c r="D54" s="12">
        <v>2</v>
      </c>
      <c r="E54" s="12">
        <v>0</v>
      </c>
      <c r="F54" s="12">
        <v>2</v>
      </c>
      <c r="G54" s="12">
        <v>3</v>
      </c>
      <c r="H54" s="1" t="s">
        <v>93</v>
      </c>
      <c r="I54" s="4" t="s">
        <v>63</v>
      </c>
      <c r="J54" s="1" t="s">
        <v>17</v>
      </c>
      <c r="K54" s="1">
        <v>2</v>
      </c>
      <c r="L54" s="1">
        <v>0</v>
      </c>
      <c r="M54" s="1">
        <v>2</v>
      </c>
      <c r="N54" s="1">
        <v>3</v>
      </c>
    </row>
    <row r="55" spans="1:29">
      <c r="A55" s="12" t="s">
        <v>479</v>
      </c>
      <c r="B55" s="6" t="s">
        <v>433</v>
      </c>
      <c r="C55" s="12" t="s">
        <v>17</v>
      </c>
      <c r="D55" s="12">
        <v>2</v>
      </c>
      <c r="E55" s="12">
        <v>0</v>
      </c>
      <c r="F55" s="12">
        <v>2</v>
      </c>
      <c r="G55" s="12">
        <v>3</v>
      </c>
      <c r="H55" s="12" t="s">
        <v>151</v>
      </c>
      <c r="I55" s="6" t="s">
        <v>173</v>
      </c>
      <c r="J55" s="12" t="s">
        <v>17</v>
      </c>
      <c r="K55" s="12">
        <v>2</v>
      </c>
      <c r="L55" s="12">
        <v>0</v>
      </c>
      <c r="M55" s="12">
        <v>2</v>
      </c>
      <c r="N55" s="12">
        <v>3</v>
      </c>
    </row>
    <row r="56" spans="1:29" s="79" customFormat="1" ht="12">
      <c r="A56" s="12" t="s">
        <v>480</v>
      </c>
      <c r="B56" s="6" t="s">
        <v>53</v>
      </c>
      <c r="C56" s="12" t="s">
        <v>17</v>
      </c>
      <c r="D56" s="12">
        <v>2</v>
      </c>
      <c r="E56" s="12">
        <v>0</v>
      </c>
      <c r="F56" s="12">
        <v>2</v>
      </c>
      <c r="G56" s="12">
        <v>3</v>
      </c>
      <c r="H56" s="12" t="s">
        <v>430</v>
      </c>
      <c r="I56" s="6" t="s">
        <v>431</v>
      </c>
      <c r="J56" s="12" t="s">
        <v>17</v>
      </c>
      <c r="K56" s="12">
        <v>2</v>
      </c>
      <c r="L56" s="12">
        <v>0</v>
      </c>
      <c r="M56" s="12">
        <v>2</v>
      </c>
      <c r="N56" s="12">
        <v>3</v>
      </c>
    </row>
    <row r="57" spans="1:29">
      <c r="A57" s="12" t="s">
        <v>141</v>
      </c>
      <c r="B57" s="6" t="s">
        <v>142</v>
      </c>
      <c r="C57" s="12" t="s">
        <v>17</v>
      </c>
      <c r="D57" s="12">
        <v>2</v>
      </c>
      <c r="E57" s="12">
        <v>0</v>
      </c>
      <c r="F57" s="12">
        <v>2</v>
      </c>
      <c r="G57" s="12">
        <v>3</v>
      </c>
      <c r="H57" s="1"/>
      <c r="I57" s="3"/>
      <c r="J57" s="1"/>
      <c r="K57" s="1"/>
      <c r="L57" s="1"/>
      <c r="M57" s="1"/>
      <c r="N57" s="1"/>
    </row>
    <row r="58" spans="1:29">
      <c r="A58" s="70" t="s">
        <v>177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>
        <f>+G27+N27+G43+N43</f>
        <v>120</v>
      </c>
    </row>
    <row r="59" spans="1:29">
      <c r="B59" s="47" t="s">
        <v>263</v>
      </c>
      <c r="N59" s="68"/>
    </row>
    <row r="60" spans="1:29">
      <c r="B60" s="47" t="s">
        <v>264</v>
      </c>
      <c r="N60" s="68"/>
    </row>
    <row r="61" spans="1:29">
      <c r="N61" s="68"/>
    </row>
  </sheetData>
  <mergeCells count="44">
    <mergeCell ref="A1:N1"/>
    <mergeCell ref="P1:AC1"/>
    <mergeCell ref="P39:Q39"/>
    <mergeCell ref="R39:V39"/>
    <mergeCell ref="W39:X39"/>
    <mergeCell ref="Y39:AC39"/>
    <mergeCell ref="P23:Q23"/>
    <mergeCell ref="R23:V23"/>
    <mergeCell ref="W23:X23"/>
    <mergeCell ref="Y23:AC23"/>
    <mergeCell ref="P26:AC26"/>
    <mergeCell ref="P7:AC7"/>
    <mergeCell ref="P8:AC8"/>
    <mergeCell ref="P9:V9"/>
    <mergeCell ref="W9:AC9"/>
    <mergeCell ref="Q22:R22"/>
    <mergeCell ref="P40:V40"/>
    <mergeCell ref="W40:AC40"/>
    <mergeCell ref="P27:AC27"/>
    <mergeCell ref="P28:V28"/>
    <mergeCell ref="W28:AC28"/>
    <mergeCell ref="Q38:R38"/>
    <mergeCell ref="X38:Y38"/>
    <mergeCell ref="X22:Y22"/>
    <mergeCell ref="P2:AC2"/>
    <mergeCell ref="Q3:AA3"/>
    <mergeCell ref="P4:AC4"/>
    <mergeCell ref="P5:AC5"/>
    <mergeCell ref="P6:AC6"/>
    <mergeCell ref="A2:N2"/>
    <mergeCell ref="A3:N3"/>
    <mergeCell ref="A4:N4"/>
    <mergeCell ref="A7:N7"/>
    <mergeCell ref="A5:N5"/>
    <mergeCell ref="A6:N6"/>
    <mergeCell ref="A8:N8"/>
    <mergeCell ref="A44:G44"/>
    <mergeCell ref="H44:N44"/>
    <mergeCell ref="A9:G9"/>
    <mergeCell ref="H9:N9"/>
    <mergeCell ref="A28:N28"/>
    <mergeCell ref="A29:N29"/>
    <mergeCell ref="A30:G30"/>
    <mergeCell ref="H30:N30"/>
  </mergeCells>
  <pageMargins left="0.23622047244094491" right="3.937007874015748E-2" top="0.15748031496062992" bottom="0" header="0.31496062992125984" footer="0.31496062992125984"/>
  <pageSetup paperSize="9"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C59"/>
  <sheetViews>
    <sheetView topLeftCell="A21" workbookViewId="0">
      <selection activeCell="A21" sqref="A1:XFD1048576"/>
    </sheetView>
  </sheetViews>
  <sheetFormatPr defaultRowHeight="15"/>
  <cols>
    <col min="1" max="1" width="11.28515625" style="77" customWidth="1"/>
    <col min="2" max="2" width="28.140625" style="47" customWidth="1"/>
    <col min="3" max="3" width="3.85546875" style="47" bestFit="1" customWidth="1"/>
    <col min="4" max="4" width="3.7109375" style="47" customWidth="1"/>
    <col min="5" max="5" width="2.140625" style="47" bestFit="1" customWidth="1"/>
    <col min="6" max="6" width="2.7109375" style="47" customWidth="1"/>
    <col min="7" max="7" width="4.85546875" style="47" customWidth="1"/>
    <col min="8" max="8" width="11.140625" style="77" customWidth="1"/>
    <col min="9" max="9" width="25.28515625" style="47" customWidth="1"/>
    <col min="10" max="10" width="3.85546875" style="47" bestFit="1" customWidth="1"/>
    <col min="11" max="11" width="2.5703125" style="47" customWidth="1"/>
    <col min="12" max="12" width="2.140625" style="47" bestFit="1" customWidth="1"/>
    <col min="13" max="13" width="3" style="47" customWidth="1"/>
    <col min="14" max="14" width="6.5703125" style="47" customWidth="1"/>
    <col min="15" max="16" width="9.140625" style="68"/>
    <col min="17" max="17" width="22.5703125" style="68" customWidth="1"/>
    <col min="18" max="18" width="3.42578125" style="68" bestFit="1" customWidth="1"/>
    <col min="19" max="19" width="2.7109375" style="68" bestFit="1" customWidth="1"/>
    <col min="20" max="20" width="2.140625" style="68" bestFit="1" customWidth="1"/>
    <col min="21" max="21" width="2.7109375" style="68" bestFit="1" customWidth="1"/>
    <col min="22" max="22" width="5.140625" style="68" bestFit="1" customWidth="1"/>
    <col min="23" max="23" width="9.140625" style="68"/>
    <col min="24" max="24" width="25.140625" style="68" customWidth="1"/>
    <col min="25" max="25" width="3.42578125" style="68" bestFit="1" customWidth="1"/>
    <col min="26" max="26" width="2.7109375" style="68" bestFit="1" customWidth="1"/>
    <col min="27" max="27" width="2.140625" style="68" bestFit="1" customWidth="1"/>
    <col min="28" max="28" width="2.7109375" style="68" bestFit="1" customWidth="1"/>
    <col min="29" max="29" width="5.140625" style="68" bestFit="1" customWidth="1"/>
    <col min="30" max="16384" width="9.140625" style="68"/>
  </cols>
  <sheetData>
    <row r="1" spans="1:29" s="69" customFormat="1" ht="18.75">
      <c r="A1" s="103" t="s">
        <v>563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P1" s="103" t="s">
        <v>562</v>
      </c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</row>
    <row r="2" spans="1:29" ht="36.75" customHeight="1">
      <c r="A2" s="106" t="s">
        <v>182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P2" s="106" t="s">
        <v>182</v>
      </c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</row>
    <row r="3" spans="1:29" ht="26.25" customHeight="1">
      <c r="A3" s="108" t="s">
        <v>574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P3" s="77"/>
      <c r="Q3" s="108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47"/>
      <c r="AC3" s="47"/>
    </row>
    <row r="4" spans="1:29" ht="15" customHeight="1">
      <c r="A4" s="100" t="s">
        <v>0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1"/>
      <c r="P4" s="96" t="s">
        <v>0</v>
      </c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</row>
    <row r="5" spans="1:29" ht="15" customHeight="1">
      <c r="A5" s="100" t="s">
        <v>95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1"/>
      <c r="P5" s="96" t="s">
        <v>95</v>
      </c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</row>
    <row r="6" spans="1:29">
      <c r="A6" s="96" t="s">
        <v>415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P6" s="96" t="s">
        <v>576</v>
      </c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</row>
    <row r="7" spans="1:29">
      <c r="A7" s="96" t="s">
        <v>1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P7" s="96" t="s">
        <v>1</v>
      </c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</row>
    <row r="8" spans="1:29" ht="15" customHeight="1">
      <c r="A8" s="96" t="s">
        <v>2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P8" s="96" t="s">
        <v>2</v>
      </c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</row>
    <row r="9" spans="1:29" ht="15" customHeight="1">
      <c r="A9" s="96" t="s">
        <v>3</v>
      </c>
      <c r="B9" s="96"/>
      <c r="C9" s="96"/>
      <c r="D9" s="96"/>
      <c r="E9" s="96"/>
      <c r="F9" s="96"/>
      <c r="G9" s="96"/>
      <c r="H9" s="96" t="s">
        <v>4</v>
      </c>
      <c r="I9" s="96"/>
      <c r="J9" s="96"/>
      <c r="K9" s="96"/>
      <c r="L9" s="96"/>
      <c r="M9" s="96"/>
      <c r="N9" s="96"/>
      <c r="P9" s="96" t="s">
        <v>3</v>
      </c>
      <c r="Q9" s="96"/>
      <c r="R9" s="96"/>
      <c r="S9" s="96"/>
      <c r="T9" s="96"/>
      <c r="U9" s="96"/>
      <c r="V9" s="96"/>
      <c r="W9" s="96" t="s">
        <v>4</v>
      </c>
      <c r="X9" s="96"/>
      <c r="Y9" s="96"/>
      <c r="Z9" s="96"/>
      <c r="AA9" s="96"/>
      <c r="AB9" s="96"/>
      <c r="AC9" s="96"/>
    </row>
    <row r="10" spans="1:29">
      <c r="A10" s="12" t="s">
        <v>5</v>
      </c>
      <c r="B10" s="6" t="s">
        <v>6</v>
      </c>
      <c r="C10" s="12" t="s">
        <v>7</v>
      </c>
      <c r="D10" s="12" t="s">
        <v>8</v>
      </c>
      <c r="E10" s="12" t="s">
        <v>9</v>
      </c>
      <c r="F10" s="12" t="s">
        <v>10</v>
      </c>
      <c r="G10" s="12" t="s">
        <v>11</v>
      </c>
      <c r="H10" s="12" t="s">
        <v>5</v>
      </c>
      <c r="I10" s="6" t="s">
        <v>6</v>
      </c>
      <c r="J10" s="12" t="s">
        <v>7</v>
      </c>
      <c r="K10" s="12" t="s">
        <v>8</v>
      </c>
      <c r="L10" s="12" t="s">
        <v>9</v>
      </c>
      <c r="M10" s="12" t="s">
        <v>10</v>
      </c>
      <c r="N10" s="12" t="s">
        <v>11</v>
      </c>
      <c r="P10" s="12" t="s">
        <v>5</v>
      </c>
      <c r="Q10" s="6" t="s">
        <v>6</v>
      </c>
      <c r="R10" s="12" t="s">
        <v>7</v>
      </c>
      <c r="S10" s="12" t="s">
        <v>8</v>
      </c>
      <c r="T10" s="12" t="s">
        <v>9</v>
      </c>
      <c r="U10" s="12" t="s">
        <v>10</v>
      </c>
      <c r="V10" s="12" t="s">
        <v>11</v>
      </c>
      <c r="W10" s="12" t="s">
        <v>5</v>
      </c>
      <c r="X10" s="6" t="s">
        <v>6</v>
      </c>
      <c r="Y10" s="12" t="s">
        <v>7</v>
      </c>
      <c r="Z10" s="12" t="s">
        <v>8</v>
      </c>
      <c r="AA10" s="12" t="s">
        <v>9</v>
      </c>
      <c r="AB10" s="12" t="s">
        <v>10</v>
      </c>
      <c r="AC10" s="12" t="s">
        <v>11</v>
      </c>
    </row>
    <row r="11" spans="1:29">
      <c r="A11" s="1" t="s">
        <v>96</v>
      </c>
      <c r="B11" s="3" t="s">
        <v>158</v>
      </c>
      <c r="C11" s="1" t="s">
        <v>12</v>
      </c>
      <c r="D11" s="1">
        <v>2</v>
      </c>
      <c r="E11" s="1">
        <v>0</v>
      </c>
      <c r="F11" s="1">
        <v>2</v>
      </c>
      <c r="G11" s="1">
        <v>3</v>
      </c>
      <c r="H11" s="1" t="s">
        <v>97</v>
      </c>
      <c r="I11" s="3" t="s">
        <v>160</v>
      </c>
      <c r="J11" s="1" t="s">
        <v>12</v>
      </c>
      <c r="K11" s="1">
        <v>2</v>
      </c>
      <c r="L11" s="1">
        <v>0</v>
      </c>
      <c r="M11" s="1">
        <v>2</v>
      </c>
      <c r="N11" s="1">
        <v>3</v>
      </c>
      <c r="P11" s="1" t="s">
        <v>96</v>
      </c>
      <c r="Q11" s="3" t="s">
        <v>188</v>
      </c>
      <c r="R11" s="1" t="s">
        <v>12</v>
      </c>
      <c r="S11" s="1">
        <v>2</v>
      </c>
      <c r="T11" s="1">
        <v>0</v>
      </c>
      <c r="U11" s="1">
        <v>2</v>
      </c>
      <c r="V11" s="1">
        <v>3</v>
      </c>
      <c r="W11" s="1" t="s">
        <v>97</v>
      </c>
      <c r="X11" s="3" t="s">
        <v>190</v>
      </c>
      <c r="Y11" s="1" t="s">
        <v>12</v>
      </c>
      <c r="Z11" s="1">
        <v>2</v>
      </c>
      <c r="AA11" s="1">
        <v>0</v>
      </c>
      <c r="AB11" s="1">
        <v>2</v>
      </c>
      <c r="AC11" s="1">
        <v>3</v>
      </c>
    </row>
    <row r="12" spans="1:29">
      <c r="A12" s="12" t="s">
        <v>98</v>
      </c>
      <c r="B12" s="6" t="s">
        <v>159</v>
      </c>
      <c r="C12" s="12" t="s">
        <v>12</v>
      </c>
      <c r="D12" s="12">
        <v>3</v>
      </c>
      <c r="E12" s="12">
        <v>0</v>
      </c>
      <c r="F12" s="12">
        <v>3</v>
      </c>
      <c r="G12" s="12">
        <v>5</v>
      </c>
      <c r="H12" s="12" t="s">
        <v>99</v>
      </c>
      <c r="I12" s="6" t="s">
        <v>149</v>
      </c>
      <c r="J12" s="12" t="s">
        <v>12</v>
      </c>
      <c r="K12" s="12">
        <v>3</v>
      </c>
      <c r="L12" s="12">
        <v>0</v>
      </c>
      <c r="M12" s="12">
        <v>3</v>
      </c>
      <c r="N12" s="12">
        <v>5</v>
      </c>
      <c r="P12" s="1" t="s">
        <v>98</v>
      </c>
      <c r="Q12" s="3" t="s">
        <v>552</v>
      </c>
      <c r="R12" s="1" t="s">
        <v>12</v>
      </c>
      <c r="S12" s="1">
        <v>4</v>
      </c>
      <c r="T12" s="1">
        <v>0</v>
      </c>
      <c r="U12" s="1">
        <v>4</v>
      </c>
      <c r="V12" s="1">
        <v>5</v>
      </c>
      <c r="W12" s="1" t="s">
        <v>99</v>
      </c>
      <c r="X12" s="3" t="s">
        <v>553</v>
      </c>
      <c r="Y12" s="1" t="s">
        <v>12</v>
      </c>
      <c r="Z12" s="1">
        <v>4</v>
      </c>
      <c r="AA12" s="1">
        <v>0</v>
      </c>
      <c r="AB12" s="1">
        <v>4</v>
      </c>
      <c r="AC12" s="1">
        <v>5</v>
      </c>
    </row>
    <row r="13" spans="1:29">
      <c r="A13" s="1" t="s">
        <v>100</v>
      </c>
      <c r="B13" s="3" t="s">
        <v>101</v>
      </c>
      <c r="C13" s="1" t="s">
        <v>12</v>
      </c>
      <c r="D13" s="1">
        <v>2</v>
      </c>
      <c r="E13" s="1">
        <v>0</v>
      </c>
      <c r="F13" s="1">
        <v>2</v>
      </c>
      <c r="G13" s="1">
        <v>3</v>
      </c>
      <c r="H13" s="1" t="s">
        <v>103</v>
      </c>
      <c r="I13" s="3" t="s">
        <v>46</v>
      </c>
      <c r="J13" s="1" t="s">
        <v>12</v>
      </c>
      <c r="K13" s="1">
        <v>2</v>
      </c>
      <c r="L13" s="1">
        <v>0</v>
      </c>
      <c r="M13" s="1">
        <v>2</v>
      </c>
      <c r="N13" s="1">
        <v>3</v>
      </c>
      <c r="P13" s="1" t="s">
        <v>100</v>
      </c>
      <c r="Q13" s="3" t="s">
        <v>101</v>
      </c>
      <c r="R13" s="1" t="s">
        <v>12</v>
      </c>
      <c r="S13" s="1">
        <v>2</v>
      </c>
      <c r="T13" s="1">
        <v>0</v>
      </c>
      <c r="U13" s="1">
        <v>2</v>
      </c>
      <c r="V13" s="1">
        <v>3</v>
      </c>
      <c r="W13" s="1" t="s">
        <v>554</v>
      </c>
      <c r="X13" s="3" t="s">
        <v>102</v>
      </c>
      <c r="Y13" s="1" t="s">
        <v>12</v>
      </c>
      <c r="Z13" s="1">
        <v>2</v>
      </c>
      <c r="AA13" s="1">
        <v>0</v>
      </c>
      <c r="AB13" s="1">
        <v>2</v>
      </c>
      <c r="AC13" s="1">
        <v>3</v>
      </c>
    </row>
    <row r="14" spans="1:29">
      <c r="A14" s="12" t="s">
        <v>180</v>
      </c>
      <c r="B14" s="6" t="s">
        <v>102</v>
      </c>
      <c r="C14" s="12" t="s">
        <v>12</v>
      </c>
      <c r="D14" s="12">
        <v>2</v>
      </c>
      <c r="E14" s="12">
        <v>0</v>
      </c>
      <c r="F14" s="12">
        <v>2</v>
      </c>
      <c r="G14" s="12">
        <v>4</v>
      </c>
      <c r="H14" s="1" t="s">
        <v>105</v>
      </c>
      <c r="I14" s="3" t="s">
        <v>51</v>
      </c>
      <c r="J14" s="1" t="s">
        <v>12</v>
      </c>
      <c r="K14" s="1">
        <v>4</v>
      </c>
      <c r="L14" s="1">
        <v>0</v>
      </c>
      <c r="M14" s="1">
        <v>4</v>
      </c>
      <c r="N14" s="1">
        <v>5</v>
      </c>
      <c r="P14" s="1" t="s">
        <v>555</v>
      </c>
      <c r="Q14" s="3" t="s">
        <v>40</v>
      </c>
      <c r="R14" s="1" t="s">
        <v>12</v>
      </c>
      <c r="S14" s="1">
        <v>3</v>
      </c>
      <c r="T14" s="1">
        <v>0</v>
      </c>
      <c r="U14" s="1">
        <v>3</v>
      </c>
      <c r="V14" s="1">
        <v>4</v>
      </c>
      <c r="W14" s="1" t="s">
        <v>103</v>
      </c>
      <c r="X14" s="3" t="s">
        <v>46</v>
      </c>
      <c r="Y14" s="1" t="s">
        <v>12</v>
      </c>
      <c r="Z14" s="1">
        <v>2</v>
      </c>
      <c r="AA14" s="1">
        <v>0</v>
      </c>
      <c r="AB14" s="1">
        <v>2</v>
      </c>
      <c r="AC14" s="1">
        <v>3</v>
      </c>
    </row>
    <row r="15" spans="1:29">
      <c r="A15" s="1" t="s">
        <v>104</v>
      </c>
      <c r="B15" s="3" t="s">
        <v>13</v>
      </c>
      <c r="C15" s="1" t="s">
        <v>12</v>
      </c>
      <c r="D15" s="1">
        <v>2</v>
      </c>
      <c r="E15" s="1">
        <v>1</v>
      </c>
      <c r="F15" s="1">
        <v>3</v>
      </c>
      <c r="G15" s="1">
        <v>4</v>
      </c>
      <c r="H15" s="1" t="s">
        <v>107</v>
      </c>
      <c r="I15" s="3" t="s">
        <v>84</v>
      </c>
      <c r="J15" s="1" t="s">
        <v>12</v>
      </c>
      <c r="K15" s="1">
        <v>2</v>
      </c>
      <c r="L15" s="1">
        <v>0</v>
      </c>
      <c r="M15" s="1">
        <v>2</v>
      </c>
      <c r="N15" s="1">
        <v>3</v>
      </c>
      <c r="P15" s="1" t="s">
        <v>104</v>
      </c>
      <c r="Q15" s="3" t="s">
        <v>556</v>
      </c>
      <c r="R15" s="1" t="s">
        <v>12</v>
      </c>
      <c r="S15" s="1">
        <v>2</v>
      </c>
      <c r="T15" s="1">
        <v>1</v>
      </c>
      <c r="U15" s="1">
        <v>3</v>
      </c>
      <c r="V15" s="1">
        <v>4</v>
      </c>
      <c r="W15" s="1" t="s">
        <v>105</v>
      </c>
      <c r="X15" s="3" t="s">
        <v>51</v>
      </c>
      <c r="Y15" s="1" t="s">
        <v>12</v>
      </c>
      <c r="Z15" s="1">
        <v>4</v>
      </c>
      <c r="AA15" s="1">
        <v>0</v>
      </c>
      <c r="AB15" s="1">
        <v>4</v>
      </c>
      <c r="AC15" s="1">
        <v>5</v>
      </c>
    </row>
    <row r="16" spans="1:29">
      <c r="A16" s="1" t="s">
        <v>106</v>
      </c>
      <c r="B16" s="3" t="s">
        <v>14</v>
      </c>
      <c r="C16" s="1" t="s">
        <v>12</v>
      </c>
      <c r="D16" s="1">
        <v>2</v>
      </c>
      <c r="E16" s="1">
        <v>0</v>
      </c>
      <c r="F16" s="1">
        <v>2</v>
      </c>
      <c r="G16" s="1">
        <v>3</v>
      </c>
      <c r="H16" s="12" t="s">
        <v>179</v>
      </c>
      <c r="I16" s="6" t="s">
        <v>40</v>
      </c>
      <c r="J16" s="12" t="s">
        <v>12</v>
      </c>
      <c r="K16" s="12">
        <v>3</v>
      </c>
      <c r="L16" s="12">
        <v>0</v>
      </c>
      <c r="M16" s="12">
        <v>3</v>
      </c>
      <c r="N16" s="12">
        <v>3</v>
      </c>
      <c r="P16" s="1" t="s">
        <v>106</v>
      </c>
      <c r="Q16" s="3" t="s">
        <v>557</v>
      </c>
      <c r="R16" s="1" t="s">
        <v>12</v>
      </c>
      <c r="S16" s="1">
        <v>2</v>
      </c>
      <c r="T16" s="1">
        <v>0</v>
      </c>
      <c r="U16" s="1">
        <v>2</v>
      </c>
      <c r="V16" s="1">
        <v>3</v>
      </c>
      <c r="W16" s="1" t="s">
        <v>107</v>
      </c>
      <c r="X16" s="3" t="s">
        <v>84</v>
      </c>
      <c r="Y16" s="1" t="s">
        <v>12</v>
      </c>
      <c r="Z16" s="1">
        <v>2</v>
      </c>
      <c r="AA16" s="1">
        <v>0</v>
      </c>
      <c r="AB16" s="1">
        <v>2</v>
      </c>
      <c r="AC16" s="1">
        <v>3</v>
      </c>
    </row>
    <row r="17" spans="1:29">
      <c r="A17" s="70" t="s">
        <v>145</v>
      </c>
      <c r="B17" s="3" t="s">
        <v>161</v>
      </c>
      <c r="C17" s="1" t="s">
        <v>20</v>
      </c>
      <c r="D17" s="1">
        <v>2</v>
      </c>
      <c r="E17" s="1">
        <v>0</v>
      </c>
      <c r="F17" s="1">
        <v>2</v>
      </c>
      <c r="G17" s="1">
        <v>2</v>
      </c>
      <c r="H17" s="1" t="s">
        <v>146</v>
      </c>
      <c r="I17" s="3" t="s">
        <v>163</v>
      </c>
      <c r="J17" s="1" t="s">
        <v>20</v>
      </c>
      <c r="K17" s="1">
        <v>2</v>
      </c>
      <c r="L17" s="1">
        <v>0</v>
      </c>
      <c r="M17" s="1">
        <v>2</v>
      </c>
      <c r="N17" s="1">
        <v>2</v>
      </c>
      <c r="P17" s="70" t="s">
        <v>145</v>
      </c>
      <c r="Q17" s="3" t="s">
        <v>201</v>
      </c>
      <c r="R17" s="1" t="s">
        <v>20</v>
      </c>
      <c r="S17" s="1">
        <v>2</v>
      </c>
      <c r="T17" s="1">
        <v>0</v>
      </c>
      <c r="U17" s="1">
        <v>2</v>
      </c>
      <c r="V17" s="1">
        <v>2</v>
      </c>
      <c r="W17" s="1" t="s">
        <v>146</v>
      </c>
      <c r="X17" s="3" t="s">
        <v>202</v>
      </c>
      <c r="Y17" s="1" t="s">
        <v>20</v>
      </c>
      <c r="Z17" s="1">
        <v>2</v>
      </c>
      <c r="AA17" s="1">
        <v>0</v>
      </c>
      <c r="AB17" s="1">
        <v>2</v>
      </c>
      <c r="AC17" s="1">
        <v>2</v>
      </c>
    </row>
    <row r="18" spans="1:29">
      <c r="A18" s="70" t="s">
        <v>21</v>
      </c>
      <c r="B18" s="3" t="s">
        <v>162</v>
      </c>
      <c r="C18" s="1" t="s">
        <v>20</v>
      </c>
      <c r="D18" s="1">
        <v>2</v>
      </c>
      <c r="E18" s="1">
        <v>0</v>
      </c>
      <c r="F18" s="1">
        <v>2</v>
      </c>
      <c r="G18" s="1">
        <v>2</v>
      </c>
      <c r="H18" s="1" t="s">
        <v>22</v>
      </c>
      <c r="I18" s="3" t="s">
        <v>164</v>
      </c>
      <c r="J18" s="1" t="s">
        <v>20</v>
      </c>
      <c r="K18" s="1">
        <v>2</v>
      </c>
      <c r="L18" s="1">
        <v>0</v>
      </c>
      <c r="M18" s="1">
        <v>2</v>
      </c>
      <c r="N18" s="1">
        <v>2</v>
      </c>
      <c r="P18" s="70" t="s">
        <v>21</v>
      </c>
      <c r="Q18" s="3" t="s">
        <v>203</v>
      </c>
      <c r="R18" s="1" t="s">
        <v>20</v>
      </c>
      <c r="S18" s="1">
        <v>2</v>
      </c>
      <c r="T18" s="1">
        <v>0</v>
      </c>
      <c r="U18" s="1">
        <v>2</v>
      </c>
      <c r="V18" s="1">
        <v>2</v>
      </c>
      <c r="W18" s="1" t="s">
        <v>22</v>
      </c>
      <c r="X18" s="3" t="s">
        <v>282</v>
      </c>
      <c r="Y18" s="1" t="s">
        <v>20</v>
      </c>
      <c r="Z18" s="1">
        <v>2</v>
      </c>
      <c r="AA18" s="1">
        <v>0</v>
      </c>
      <c r="AB18" s="1">
        <v>2</v>
      </c>
      <c r="AC18" s="1">
        <v>2</v>
      </c>
    </row>
    <row r="19" spans="1:29">
      <c r="A19" s="70" t="s">
        <v>23</v>
      </c>
      <c r="B19" s="3" t="s">
        <v>166</v>
      </c>
      <c r="C19" s="1" t="s">
        <v>20</v>
      </c>
      <c r="D19" s="1">
        <v>1</v>
      </c>
      <c r="E19" s="1">
        <v>0</v>
      </c>
      <c r="F19" s="1">
        <v>1</v>
      </c>
      <c r="G19" s="1">
        <v>1</v>
      </c>
      <c r="H19" s="1" t="s">
        <v>24</v>
      </c>
      <c r="I19" s="3" t="s">
        <v>165</v>
      </c>
      <c r="J19" s="1" t="s">
        <v>20</v>
      </c>
      <c r="K19" s="1">
        <v>1</v>
      </c>
      <c r="L19" s="1">
        <v>2</v>
      </c>
      <c r="M19" s="1">
        <v>2</v>
      </c>
      <c r="N19" s="1">
        <v>2</v>
      </c>
      <c r="P19" s="70" t="s">
        <v>23</v>
      </c>
      <c r="Q19" s="3" t="s">
        <v>205</v>
      </c>
      <c r="R19" s="1" t="s">
        <v>20</v>
      </c>
      <c r="S19" s="1">
        <v>1</v>
      </c>
      <c r="T19" s="1">
        <v>0</v>
      </c>
      <c r="U19" s="1">
        <v>1</v>
      </c>
      <c r="V19" s="1">
        <v>1</v>
      </c>
      <c r="W19" s="1" t="s">
        <v>24</v>
      </c>
      <c r="X19" s="3" t="s">
        <v>206</v>
      </c>
      <c r="Y19" s="1" t="s">
        <v>20</v>
      </c>
      <c r="Z19" s="1">
        <v>1</v>
      </c>
      <c r="AA19" s="1">
        <v>2</v>
      </c>
      <c r="AB19" s="1">
        <v>2</v>
      </c>
      <c r="AC19" s="1">
        <v>2</v>
      </c>
    </row>
    <row r="20" spans="1:29">
      <c r="A20" s="70" t="s">
        <v>25</v>
      </c>
      <c r="B20" s="3" t="s">
        <v>26</v>
      </c>
      <c r="C20" s="1" t="s">
        <v>20</v>
      </c>
      <c r="D20" s="1">
        <v>2</v>
      </c>
      <c r="E20" s="1">
        <v>0</v>
      </c>
      <c r="F20" s="1">
        <v>2</v>
      </c>
      <c r="G20" s="1">
        <v>2</v>
      </c>
      <c r="H20" s="1" t="s">
        <v>147</v>
      </c>
      <c r="I20" s="3" t="s">
        <v>148</v>
      </c>
      <c r="J20" s="1" t="s">
        <v>20</v>
      </c>
      <c r="K20" s="1">
        <v>0</v>
      </c>
      <c r="L20" s="1">
        <v>2</v>
      </c>
      <c r="M20" s="1">
        <v>1</v>
      </c>
      <c r="N20" s="1">
        <v>1</v>
      </c>
      <c r="P20" s="70" t="s">
        <v>25</v>
      </c>
      <c r="Q20" s="3" t="s">
        <v>26</v>
      </c>
      <c r="R20" s="1" t="s">
        <v>20</v>
      </c>
      <c r="S20" s="1">
        <v>2</v>
      </c>
      <c r="T20" s="1">
        <v>0</v>
      </c>
      <c r="U20" s="1">
        <v>2</v>
      </c>
      <c r="V20" s="1">
        <v>2</v>
      </c>
      <c r="W20" s="1" t="s">
        <v>15</v>
      </c>
      <c r="X20" s="3" t="s">
        <v>16</v>
      </c>
      <c r="Y20" s="1" t="s">
        <v>17</v>
      </c>
      <c r="Z20" s="1">
        <v>0</v>
      </c>
      <c r="AA20" s="1">
        <v>2</v>
      </c>
      <c r="AB20" s="1">
        <v>0</v>
      </c>
      <c r="AC20" s="1">
        <v>2</v>
      </c>
    </row>
    <row r="21" spans="1:29">
      <c r="A21" s="70" t="s">
        <v>27</v>
      </c>
      <c r="B21" s="3" t="s">
        <v>143</v>
      </c>
      <c r="C21" s="1" t="s">
        <v>144</v>
      </c>
      <c r="D21" s="1">
        <v>1</v>
      </c>
      <c r="E21" s="1">
        <v>1</v>
      </c>
      <c r="F21" s="1">
        <v>0</v>
      </c>
      <c r="G21" s="1">
        <v>1</v>
      </c>
      <c r="H21" s="1" t="s">
        <v>18</v>
      </c>
      <c r="I21" s="3" t="s">
        <v>19</v>
      </c>
      <c r="J21" s="1" t="s">
        <v>17</v>
      </c>
      <c r="K21" s="1">
        <v>0</v>
      </c>
      <c r="L21" s="1">
        <v>2</v>
      </c>
      <c r="M21" s="1">
        <v>0</v>
      </c>
      <c r="N21" s="1">
        <v>2</v>
      </c>
      <c r="P21" s="70" t="s">
        <v>27</v>
      </c>
      <c r="Q21" s="3" t="s">
        <v>143</v>
      </c>
      <c r="R21" s="1" t="s">
        <v>144</v>
      </c>
      <c r="S21" s="1">
        <v>1</v>
      </c>
      <c r="T21" s="1">
        <v>1</v>
      </c>
      <c r="U21" s="1">
        <v>0</v>
      </c>
      <c r="V21" s="1">
        <v>1</v>
      </c>
      <c r="W21" s="1" t="s">
        <v>18</v>
      </c>
      <c r="X21" s="3" t="s">
        <v>19</v>
      </c>
      <c r="Y21" s="1" t="s">
        <v>17</v>
      </c>
      <c r="Z21" s="1">
        <v>0</v>
      </c>
      <c r="AA21" s="1">
        <v>2</v>
      </c>
      <c r="AB21" s="1">
        <v>0</v>
      </c>
      <c r="AC21" s="1">
        <v>2</v>
      </c>
    </row>
    <row r="22" spans="1:29">
      <c r="A22" s="70" t="s">
        <v>460</v>
      </c>
      <c r="B22" s="3" t="s">
        <v>461</v>
      </c>
      <c r="C22" s="1"/>
      <c r="D22" s="1"/>
      <c r="E22" s="1"/>
      <c r="F22" s="1"/>
      <c r="G22" s="1"/>
      <c r="H22" s="1" t="s">
        <v>15</v>
      </c>
      <c r="I22" s="3" t="s">
        <v>16</v>
      </c>
      <c r="J22" s="1" t="s">
        <v>17</v>
      </c>
      <c r="K22" s="1">
        <v>0</v>
      </c>
      <c r="L22" s="1">
        <v>2</v>
      </c>
      <c r="M22" s="1">
        <v>0</v>
      </c>
      <c r="N22" s="1">
        <v>2</v>
      </c>
      <c r="P22" s="70"/>
      <c r="Q22" s="100" t="s">
        <v>208</v>
      </c>
      <c r="R22" s="101"/>
      <c r="S22" s="12">
        <f>SUM(S11:S21)</f>
        <v>23</v>
      </c>
      <c r="T22" s="12">
        <f>SUM(T11:T21)</f>
        <v>2</v>
      </c>
      <c r="U22" s="12">
        <f>SUM(U11:U21)</f>
        <v>23</v>
      </c>
      <c r="V22" s="12">
        <f>SUM(V11:V21)</f>
        <v>30</v>
      </c>
      <c r="W22" s="12" t="s">
        <v>147</v>
      </c>
      <c r="X22" s="6" t="s">
        <v>148</v>
      </c>
      <c r="Y22" s="12" t="s">
        <v>20</v>
      </c>
      <c r="Z22" s="12">
        <v>0</v>
      </c>
      <c r="AA22" s="12">
        <v>2</v>
      </c>
      <c r="AB22" s="12">
        <v>1</v>
      </c>
      <c r="AC22" s="12">
        <v>1</v>
      </c>
    </row>
    <row r="23" spans="1:29">
      <c r="A23" s="70" t="s">
        <v>462</v>
      </c>
      <c r="B23" s="3" t="s">
        <v>463</v>
      </c>
      <c r="C23" s="1"/>
      <c r="D23" s="1"/>
      <c r="E23" s="1"/>
      <c r="F23" s="1"/>
      <c r="G23" s="1"/>
      <c r="H23" s="1"/>
      <c r="I23" s="3"/>
      <c r="J23" s="1"/>
      <c r="K23" s="1"/>
      <c r="L23" s="1"/>
      <c r="M23" s="1"/>
      <c r="N23" s="1"/>
      <c r="P23" s="70"/>
      <c r="Q23" s="3"/>
      <c r="R23" s="1"/>
      <c r="S23" s="1"/>
      <c r="T23" s="1"/>
      <c r="U23" s="1"/>
      <c r="V23" s="1"/>
      <c r="W23" s="1"/>
      <c r="X23" s="100" t="s">
        <v>208</v>
      </c>
      <c r="Y23" s="101"/>
      <c r="Z23" s="1">
        <f>SUM(Z11:Z22)</f>
        <v>21</v>
      </c>
      <c r="AA23" s="1">
        <f>SUM(AA11:AA22)-AA20</f>
        <v>6</v>
      </c>
      <c r="AB23" s="1">
        <f>SUM(AB11:AB22)</f>
        <v>23</v>
      </c>
      <c r="AC23" s="12">
        <f>SUM(AC11:AC22)-AC20</f>
        <v>31</v>
      </c>
    </row>
    <row r="24" spans="1:29">
      <c r="A24" s="12" t="s">
        <v>28</v>
      </c>
      <c r="B24" s="6"/>
      <c r="C24" s="12" t="s">
        <v>12</v>
      </c>
      <c r="D24" s="12">
        <f>+D11+D12+D13+D14+D15+D16</f>
        <v>13</v>
      </c>
      <c r="E24" s="12">
        <f>+E11+E12+E13+E14+E15+E16</f>
        <v>1</v>
      </c>
      <c r="F24" s="12">
        <f>+F11+F12+F13+F14+F15+F16</f>
        <v>14</v>
      </c>
      <c r="G24" s="12">
        <f>+G11+G12+G13+G14+G15+G16</f>
        <v>22</v>
      </c>
      <c r="H24" s="12" t="s">
        <v>28</v>
      </c>
      <c r="I24" s="6"/>
      <c r="J24" s="12" t="s">
        <v>12</v>
      </c>
      <c r="K24" s="12">
        <f>+K11+K12+K13+K14+K15</f>
        <v>13</v>
      </c>
      <c r="L24" s="12">
        <f>+L11+L12+L13+L14+L15</f>
        <v>0</v>
      </c>
      <c r="M24" s="12">
        <f>+M11+M12+M13+M14+M15</f>
        <v>13</v>
      </c>
      <c r="N24" s="12">
        <f>+N11+N12+N13+N14+N15</f>
        <v>19</v>
      </c>
      <c r="P24" s="100" t="s">
        <v>28</v>
      </c>
      <c r="Q24" s="101"/>
      <c r="R24" s="100">
        <f>+S22+T22</f>
        <v>25</v>
      </c>
      <c r="S24" s="105"/>
      <c r="T24" s="105"/>
      <c r="U24" s="105"/>
      <c r="V24" s="101"/>
      <c r="W24" s="100" t="s">
        <v>28</v>
      </c>
      <c r="X24" s="101"/>
      <c r="Y24" s="100">
        <f>+Z23+AA23</f>
        <v>27</v>
      </c>
      <c r="Z24" s="105"/>
      <c r="AA24" s="105"/>
      <c r="AB24" s="105"/>
      <c r="AC24" s="101"/>
    </row>
    <row r="25" spans="1:29">
      <c r="A25" s="12" t="s">
        <v>28</v>
      </c>
      <c r="B25" s="6"/>
      <c r="C25" s="12" t="s">
        <v>20</v>
      </c>
      <c r="D25" s="12">
        <f>+D17+D18+D19+D20</f>
        <v>7</v>
      </c>
      <c r="E25" s="12">
        <f>+E17+E18+E19+E20</f>
        <v>0</v>
      </c>
      <c r="F25" s="12">
        <f>+F17+F18+F19+F20</f>
        <v>7</v>
      </c>
      <c r="G25" s="12">
        <f>+G17+G18+G19+G20</f>
        <v>7</v>
      </c>
      <c r="H25" s="12" t="s">
        <v>28</v>
      </c>
      <c r="I25" s="6"/>
      <c r="J25" s="12" t="s">
        <v>20</v>
      </c>
      <c r="K25" s="12">
        <f>+K16+K17+K18</f>
        <v>7</v>
      </c>
      <c r="L25" s="12">
        <f>+L16+L17+L18+L21</f>
        <v>2</v>
      </c>
      <c r="M25" s="12">
        <f>+M16+M17+M18+M21</f>
        <v>7</v>
      </c>
      <c r="N25" s="12">
        <f>+N16+N17+N18+N21</f>
        <v>9</v>
      </c>
      <c r="P25" s="70"/>
      <c r="Q25" s="3"/>
      <c r="R25" s="1"/>
      <c r="S25" s="1"/>
      <c r="T25" s="1"/>
      <c r="U25" s="1"/>
      <c r="V25" s="1"/>
      <c r="W25" s="1"/>
      <c r="X25" s="3"/>
      <c r="Y25" s="1"/>
      <c r="Z25" s="1"/>
      <c r="AA25" s="1"/>
      <c r="AB25" s="1"/>
      <c r="AC25" s="1"/>
    </row>
    <row r="26" spans="1:29">
      <c r="A26" s="12" t="s">
        <v>28</v>
      </c>
      <c r="B26" s="6"/>
      <c r="C26" s="12" t="s">
        <v>144</v>
      </c>
      <c r="D26" s="12">
        <f>+D21</f>
        <v>1</v>
      </c>
      <c r="E26" s="12">
        <f>+E21</f>
        <v>1</v>
      </c>
      <c r="F26" s="12">
        <f>+F21</f>
        <v>0</v>
      </c>
      <c r="G26" s="12">
        <f>+G21</f>
        <v>1</v>
      </c>
      <c r="H26" s="12" t="s">
        <v>28</v>
      </c>
      <c r="I26" s="6"/>
      <c r="J26" s="12" t="s">
        <v>17</v>
      </c>
      <c r="K26" s="12">
        <f>+K19</f>
        <v>1</v>
      </c>
      <c r="L26" s="12">
        <f>+L19</f>
        <v>2</v>
      </c>
      <c r="M26" s="12">
        <f>+M19</f>
        <v>2</v>
      </c>
      <c r="N26" s="12">
        <f>+N19</f>
        <v>2</v>
      </c>
      <c r="P26" s="96" t="s">
        <v>29</v>
      </c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</row>
    <row r="27" spans="1:29">
      <c r="A27" s="7" t="s">
        <v>150</v>
      </c>
      <c r="B27" s="6"/>
      <c r="C27" s="12"/>
      <c r="D27" s="12">
        <f>+D24+D25+D26</f>
        <v>21</v>
      </c>
      <c r="E27" s="12">
        <f>+E24+E25+E26</f>
        <v>2</v>
      </c>
      <c r="F27" s="12">
        <f>+F24+F25+F26</f>
        <v>21</v>
      </c>
      <c r="G27" s="12">
        <f>+G24+G25+G26</f>
        <v>30</v>
      </c>
      <c r="H27" s="7" t="s">
        <v>150</v>
      </c>
      <c r="I27" s="6"/>
      <c r="J27" s="12"/>
      <c r="K27" s="12">
        <f>+K24+K25+K26</f>
        <v>21</v>
      </c>
      <c r="L27" s="12">
        <f>+L24+L25+L26</f>
        <v>4</v>
      </c>
      <c r="M27" s="12">
        <f>SUM(M11:M21)</f>
        <v>23</v>
      </c>
      <c r="N27" s="12">
        <f>+N24+N25+N26</f>
        <v>30</v>
      </c>
      <c r="P27" s="96" t="s">
        <v>2</v>
      </c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</row>
    <row r="28" spans="1:29">
      <c r="A28" s="96" t="s">
        <v>29</v>
      </c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P28" s="96" t="s">
        <v>30</v>
      </c>
      <c r="Q28" s="96"/>
      <c r="R28" s="96"/>
      <c r="S28" s="96"/>
      <c r="T28" s="96"/>
      <c r="U28" s="96"/>
      <c r="V28" s="96"/>
      <c r="W28" s="96" t="s">
        <v>31</v>
      </c>
      <c r="X28" s="96"/>
      <c r="Y28" s="96"/>
      <c r="Z28" s="96"/>
      <c r="AA28" s="96"/>
      <c r="AB28" s="96"/>
      <c r="AC28" s="96"/>
    </row>
    <row r="29" spans="1:29">
      <c r="A29" s="96" t="s">
        <v>2</v>
      </c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P29" s="12" t="s">
        <v>5</v>
      </c>
      <c r="Q29" s="6" t="s">
        <v>6</v>
      </c>
      <c r="R29" s="12" t="s">
        <v>7</v>
      </c>
      <c r="S29" s="12" t="s">
        <v>8</v>
      </c>
      <c r="T29" s="12" t="s">
        <v>9</v>
      </c>
      <c r="U29" s="12" t="s">
        <v>10</v>
      </c>
      <c r="V29" s="12" t="s">
        <v>11</v>
      </c>
      <c r="W29" s="12" t="s">
        <v>5</v>
      </c>
      <c r="X29" s="6" t="s">
        <v>6</v>
      </c>
      <c r="Y29" s="12" t="s">
        <v>7</v>
      </c>
      <c r="Z29" s="12" t="s">
        <v>8</v>
      </c>
      <c r="AA29" s="12" t="s">
        <v>9</v>
      </c>
      <c r="AB29" s="12" t="s">
        <v>10</v>
      </c>
      <c r="AC29" s="12" t="s">
        <v>11</v>
      </c>
    </row>
    <row r="30" spans="1:29">
      <c r="A30" s="96" t="s">
        <v>30</v>
      </c>
      <c r="B30" s="96"/>
      <c r="C30" s="96"/>
      <c r="D30" s="96"/>
      <c r="E30" s="96"/>
      <c r="F30" s="96"/>
      <c r="G30" s="96"/>
      <c r="H30" s="96" t="s">
        <v>31</v>
      </c>
      <c r="I30" s="96"/>
      <c r="J30" s="96"/>
      <c r="K30" s="96"/>
      <c r="L30" s="96"/>
      <c r="M30" s="96"/>
      <c r="N30" s="96"/>
      <c r="P30" s="1" t="s">
        <v>108</v>
      </c>
      <c r="Q30" s="3" t="s">
        <v>109</v>
      </c>
      <c r="R30" s="1" t="s">
        <v>12</v>
      </c>
      <c r="S30" s="1">
        <v>3</v>
      </c>
      <c r="T30" s="1">
        <v>0</v>
      </c>
      <c r="U30" s="1">
        <v>3</v>
      </c>
      <c r="V30" s="1">
        <v>5</v>
      </c>
      <c r="W30" s="1" t="s">
        <v>558</v>
      </c>
      <c r="X30" s="3" t="s">
        <v>110</v>
      </c>
      <c r="Y30" s="1" t="s">
        <v>12</v>
      </c>
      <c r="Z30" s="1">
        <v>2</v>
      </c>
      <c r="AA30" s="1">
        <v>1</v>
      </c>
      <c r="AB30" s="1">
        <v>3</v>
      </c>
      <c r="AC30" s="1">
        <v>5</v>
      </c>
    </row>
    <row r="31" spans="1:29">
      <c r="A31" s="12" t="s">
        <v>5</v>
      </c>
      <c r="B31" s="6" t="s">
        <v>6</v>
      </c>
      <c r="C31" s="12" t="s">
        <v>7</v>
      </c>
      <c r="D31" s="12" t="s">
        <v>8</v>
      </c>
      <c r="E31" s="12" t="s">
        <v>9</v>
      </c>
      <c r="F31" s="12" t="s">
        <v>10</v>
      </c>
      <c r="G31" s="12" t="s">
        <v>11</v>
      </c>
      <c r="H31" s="12" t="s">
        <v>5</v>
      </c>
      <c r="I31" s="6" t="s">
        <v>6</v>
      </c>
      <c r="J31" s="12" t="s">
        <v>7</v>
      </c>
      <c r="K31" s="12" t="s">
        <v>8</v>
      </c>
      <c r="L31" s="12" t="s">
        <v>9</v>
      </c>
      <c r="M31" s="12" t="s">
        <v>10</v>
      </c>
      <c r="N31" s="12" t="s">
        <v>11</v>
      </c>
      <c r="P31" s="1" t="s">
        <v>559</v>
      </c>
      <c r="Q31" s="3" t="s">
        <v>111</v>
      </c>
      <c r="R31" s="1" t="s">
        <v>12</v>
      </c>
      <c r="S31" s="1">
        <v>3</v>
      </c>
      <c r="T31" s="1">
        <v>0</v>
      </c>
      <c r="U31" s="1">
        <v>3</v>
      </c>
      <c r="V31" s="1">
        <v>4</v>
      </c>
      <c r="W31" s="1" t="s">
        <v>112</v>
      </c>
      <c r="X31" s="3" t="s">
        <v>113</v>
      </c>
      <c r="Y31" s="1" t="s">
        <v>12</v>
      </c>
      <c r="Z31" s="1">
        <v>3</v>
      </c>
      <c r="AA31" s="1">
        <v>0</v>
      </c>
      <c r="AB31" s="1">
        <v>3</v>
      </c>
      <c r="AC31" s="1">
        <v>4</v>
      </c>
    </row>
    <row r="32" spans="1:29">
      <c r="A32" s="12" t="s">
        <v>108</v>
      </c>
      <c r="B32" s="6" t="s">
        <v>109</v>
      </c>
      <c r="C32" s="12" t="s">
        <v>12</v>
      </c>
      <c r="D32" s="12">
        <v>3</v>
      </c>
      <c r="E32" s="12">
        <v>0</v>
      </c>
      <c r="F32" s="12">
        <v>3</v>
      </c>
      <c r="G32" s="12">
        <v>6</v>
      </c>
      <c r="H32" s="1" t="s">
        <v>112</v>
      </c>
      <c r="I32" s="3" t="s">
        <v>113</v>
      </c>
      <c r="J32" s="1" t="s">
        <v>12</v>
      </c>
      <c r="K32" s="1">
        <v>3</v>
      </c>
      <c r="L32" s="1">
        <v>0</v>
      </c>
      <c r="M32" s="1">
        <v>3</v>
      </c>
      <c r="N32" s="1">
        <v>6</v>
      </c>
      <c r="P32" s="1" t="s">
        <v>114</v>
      </c>
      <c r="Q32" s="5" t="s">
        <v>115</v>
      </c>
      <c r="R32" s="1" t="s">
        <v>12</v>
      </c>
      <c r="S32" s="1">
        <v>3</v>
      </c>
      <c r="T32" s="1">
        <v>0</v>
      </c>
      <c r="U32" s="1">
        <v>3</v>
      </c>
      <c r="V32" s="1">
        <v>4</v>
      </c>
      <c r="W32" s="1" t="s">
        <v>116</v>
      </c>
      <c r="X32" s="3" t="s">
        <v>117</v>
      </c>
      <c r="Y32" s="1" t="s">
        <v>12</v>
      </c>
      <c r="Z32" s="1">
        <v>3</v>
      </c>
      <c r="AA32" s="1">
        <v>0</v>
      </c>
      <c r="AB32" s="1">
        <v>3</v>
      </c>
      <c r="AC32" s="1">
        <v>4</v>
      </c>
    </row>
    <row r="33" spans="1:29">
      <c r="A33" s="12" t="s">
        <v>114</v>
      </c>
      <c r="B33" s="9" t="s">
        <v>115</v>
      </c>
      <c r="C33" s="12" t="s">
        <v>12</v>
      </c>
      <c r="D33" s="12">
        <v>3</v>
      </c>
      <c r="E33" s="12">
        <v>0</v>
      </c>
      <c r="F33" s="12">
        <v>3</v>
      </c>
      <c r="G33" s="12">
        <v>5</v>
      </c>
      <c r="H33" s="1" t="s">
        <v>116</v>
      </c>
      <c r="I33" s="3" t="s">
        <v>117</v>
      </c>
      <c r="J33" s="1" t="s">
        <v>12</v>
      </c>
      <c r="K33" s="1">
        <v>3</v>
      </c>
      <c r="L33" s="1">
        <v>0</v>
      </c>
      <c r="M33" s="1">
        <v>3</v>
      </c>
      <c r="N33" s="1">
        <v>5</v>
      </c>
      <c r="P33" s="1" t="s">
        <v>139</v>
      </c>
      <c r="Q33" s="3" t="s">
        <v>219</v>
      </c>
      <c r="R33" s="1" t="s">
        <v>12</v>
      </c>
      <c r="S33" s="1">
        <v>2</v>
      </c>
      <c r="T33" s="1">
        <v>2</v>
      </c>
      <c r="U33" s="1">
        <v>3</v>
      </c>
      <c r="V33" s="1">
        <v>6</v>
      </c>
      <c r="W33" s="1" t="s">
        <v>140</v>
      </c>
      <c r="X33" s="3" t="s">
        <v>221</v>
      </c>
      <c r="Y33" s="1" t="s">
        <v>12</v>
      </c>
      <c r="Z33" s="1">
        <v>2</v>
      </c>
      <c r="AA33" s="1">
        <v>2</v>
      </c>
      <c r="AB33" s="1">
        <v>3</v>
      </c>
      <c r="AC33" s="1">
        <v>6</v>
      </c>
    </row>
    <row r="34" spans="1:29">
      <c r="A34" s="12" t="s">
        <v>139</v>
      </c>
      <c r="B34" s="6" t="s">
        <v>167</v>
      </c>
      <c r="C34" s="12" t="s">
        <v>12</v>
      </c>
      <c r="D34" s="12">
        <v>1</v>
      </c>
      <c r="E34" s="12">
        <v>1</v>
      </c>
      <c r="F34" s="12">
        <v>2</v>
      </c>
      <c r="G34" s="12">
        <v>3</v>
      </c>
      <c r="H34" s="12" t="s">
        <v>140</v>
      </c>
      <c r="I34" s="6" t="s">
        <v>169</v>
      </c>
      <c r="J34" s="12" t="s">
        <v>12</v>
      </c>
      <c r="K34" s="12">
        <v>1</v>
      </c>
      <c r="L34" s="12">
        <v>1</v>
      </c>
      <c r="M34" s="12">
        <v>2</v>
      </c>
      <c r="N34" s="12">
        <v>3</v>
      </c>
      <c r="P34" s="1" t="s">
        <v>32</v>
      </c>
      <c r="Q34" s="1" t="s">
        <v>222</v>
      </c>
      <c r="R34" s="1" t="s">
        <v>20</v>
      </c>
      <c r="S34" s="1">
        <v>2</v>
      </c>
      <c r="T34" s="1">
        <v>0</v>
      </c>
      <c r="U34" s="1">
        <v>2</v>
      </c>
      <c r="V34" s="1">
        <v>2</v>
      </c>
      <c r="W34" s="1" t="s">
        <v>33</v>
      </c>
      <c r="X34" s="1" t="s">
        <v>224</v>
      </c>
      <c r="Y34" s="1" t="s">
        <v>20</v>
      </c>
      <c r="Z34" s="1">
        <v>2</v>
      </c>
      <c r="AA34" s="1">
        <v>0</v>
      </c>
      <c r="AB34" s="1">
        <v>2</v>
      </c>
      <c r="AC34" s="1">
        <v>2</v>
      </c>
    </row>
    <row r="35" spans="1:29">
      <c r="A35" s="12" t="s">
        <v>578</v>
      </c>
      <c r="B35" s="6" t="s">
        <v>110</v>
      </c>
      <c r="C35" s="12" t="s">
        <v>12</v>
      </c>
      <c r="D35" s="12">
        <v>3</v>
      </c>
      <c r="E35" s="12">
        <v>0</v>
      </c>
      <c r="F35" s="12">
        <v>3</v>
      </c>
      <c r="G35" s="12">
        <v>5</v>
      </c>
      <c r="H35" s="1" t="s">
        <v>481</v>
      </c>
      <c r="I35" s="6" t="s">
        <v>176</v>
      </c>
      <c r="J35" s="1" t="s">
        <v>12</v>
      </c>
      <c r="K35" s="1">
        <v>3</v>
      </c>
      <c r="L35" s="1">
        <v>0</v>
      </c>
      <c r="M35" s="1">
        <v>3</v>
      </c>
      <c r="N35" s="1">
        <v>5</v>
      </c>
      <c r="P35" s="1"/>
      <c r="Q35" s="3" t="s">
        <v>34</v>
      </c>
      <c r="R35" s="1" t="s">
        <v>17</v>
      </c>
      <c r="S35" s="1">
        <v>2</v>
      </c>
      <c r="T35" s="1">
        <v>0</v>
      </c>
      <c r="U35" s="1">
        <v>2</v>
      </c>
      <c r="V35" s="1">
        <v>3</v>
      </c>
      <c r="W35" s="1"/>
      <c r="X35" s="3" t="s">
        <v>34</v>
      </c>
      <c r="Y35" s="1" t="s">
        <v>17</v>
      </c>
      <c r="Z35" s="1">
        <v>2</v>
      </c>
      <c r="AA35" s="1">
        <v>0</v>
      </c>
      <c r="AB35" s="1">
        <v>2</v>
      </c>
      <c r="AC35" s="1">
        <v>3</v>
      </c>
    </row>
    <row r="36" spans="1:29">
      <c r="A36" s="1" t="s">
        <v>32</v>
      </c>
      <c r="B36" s="70" t="s">
        <v>168</v>
      </c>
      <c r="C36" s="1" t="s">
        <v>20</v>
      </c>
      <c r="D36" s="1">
        <v>2</v>
      </c>
      <c r="E36" s="1">
        <v>0</v>
      </c>
      <c r="F36" s="1">
        <v>2</v>
      </c>
      <c r="G36" s="1">
        <v>2</v>
      </c>
      <c r="H36" s="1" t="s">
        <v>33</v>
      </c>
      <c r="I36" s="70" t="s">
        <v>170</v>
      </c>
      <c r="J36" s="1" t="s">
        <v>20</v>
      </c>
      <c r="K36" s="1">
        <v>2</v>
      </c>
      <c r="L36" s="1">
        <v>0</v>
      </c>
      <c r="M36" s="1">
        <v>2</v>
      </c>
      <c r="N36" s="1">
        <v>2</v>
      </c>
      <c r="P36" s="1"/>
      <c r="Q36" s="3" t="s">
        <v>34</v>
      </c>
      <c r="R36" s="1" t="s">
        <v>17</v>
      </c>
      <c r="S36" s="1">
        <v>2</v>
      </c>
      <c r="T36" s="1">
        <v>0</v>
      </c>
      <c r="U36" s="1">
        <v>2</v>
      </c>
      <c r="V36" s="1">
        <v>3</v>
      </c>
      <c r="W36" s="1"/>
      <c r="X36" s="3" t="s">
        <v>34</v>
      </c>
      <c r="Y36" s="1" t="s">
        <v>17</v>
      </c>
      <c r="Z36" s="1">
        <v>2</v>
      </c>
      <c r="AA36" s="1">
        <v>0</v>
      </c>
      <c r="AB36" s="1">
        <v>2</v>
      </c>
      <c r="AC36" s="1">
        <v>3</v>
      </c>
    </row>
    <row r="37" spans="1:29">
      <c r="A37" s="1"/>
      <c r="B37" s="3" t="s">
        <v>34</v>
      </c>
      <c r="C37" s="1" t="s">
        <v>17</v>
      </c>
      <c r="D37" s="1">
        <v>2</v>
      </c>
      <c r="E37" s="1">
        <v>0</v>
      </c>
      <c r="F37" s="1">
        <v>2</v>
      </c>
      <c r="G37" s="1">
        <v>3</v>
      </c>
      <c r="H37" s="1"/>
      <c r="I37" s="3" t="s">
        <v>34</v>
      </c>
      <c r="J37" s="1" t="s">
        <v>17</v>
      </c>
      <c r="K37" s="1">
        <v>2</v>
      </c>
      <c r="L37" s="1">
        <v>0</v>
      </c>
      <c r="M37" s="1">
        <v>2</v>
      </c>
      <c r="N37" s="1">
        <v>3</v>
      </c>
      <c r="P37" s="1"/>
      <c r="Q37" s="3" t="s">
        <v>34</v>
      </c>
      <c r="R37" s="1" t="str">
        <f>R36</f>
        <v>S</v>
      </c>
      <c r="S37" s="1">
        <v>2</v>
      </c>
      <c r="T37" s="1">
        <v>0</v>
      </c>
      <c r="U37" s="1">
        <v>2</v>
      </c>
      <c r="V37" s="1">
        <v>3</v>
      </c>
      <c r="W37" s="1"/>
      <c r="X37" s="3" t="s">
        <v>34</v>
      </c>
      <c r="Y37" s="1" t="str">
        <f>Y36</f>
        <v>S</v>
      </c>
      <c r="Z37" s="1">
        <v>2</v>
      </c>
      <c r="AA37" s="1">
        <v>0</v>
      </c>
      <c r="AB37" s="1">
        <v>2</v>
      </c>
      <c r="AC37" s="1">
        <v>3</v>
      </c>
    </row>
    <row r="38" spans="1:29">
      <c r="A38" s="1"/>
      <c r="B38" s="3" t="s">
        <v>34</v>
      </c>
      <c r="C38" s="1" t="s">
        <v>17</v>
      </c>
      <c r="D38" s="1">
        <v>2</v>
      </c>
      <c r="E38" s="1">
        <v>0</v>
      </c>
      <c r="F38" s="1">
        <v>2</v>
      </c>
      <c r="G38" s="1">
        <v>3</v>
      </c>
      <c r="H38" s="1"/>
      <c r="I38" s="3" t="s">
        <v>34</v>
      </c>
      <c r="J38" s="1" t="s">
        <v>17</v>
      </c>
      <c r="K38" s="1">
        <v>2</v>
      </c>
      <c r="L38" s="1">
        <v>0</v>
      </c>
      <c r="M38" s="1">
        <v>2</v>
      </c>
      <c r="N38" s="1">
        <v>3</v>
      </c>
      <c r="P38" s="72"/>
      <c r="Q38" s="100" t="s">
        <v>208</v>
      </c>
      <c r="R38" s="101"/>
      <c r="S38" s="73">
        <f>SUM(S30:S37)</f>
        <v>19</v>
      </c>
      <c r="T38" s="73">
        <f>SUM(T30:T37)</f>
        <v>2</v>
      </c>
      <c r="U38" s="73">
        <f>SUM(U30:U37)</f>
        <v>20</v>
      </c>
      <c r="V38" s="74">
        <f>SUM(V30:V37)</f>
        <v>30</v>
      </c>
      <c r="W38" s="72"/>
      <c r="X38" s="100" t="s">
        <v>208</v>
      </c>
      <c r="Y38" s="101"/>
      <c r="Z38" s="73">
        <f>SUM(Z30:Z37)</f>
        <v>18</v>
      </c>
      <c r="AA38" s="73">
        <f>SUM(AA30:AA37)</f>
        <v>3</v>
      </c>
      <c r="AB38" s="73">
        <f>SUM(AB30:AB37)</f>
        <v>20</v>
      </c>
      <c r="AC38" s="74">
        <f>SUM(AC30:AC37)</f>
        <v>30</v>
      </c>
    </row>
    <row r="39" spans="1:29">
      <c r="A39" s="1"/>
      <c r="B39" s="3" t="s">
        <v>34</v>
      </c>
      <c r="C39" s="1" t="str">
        <f>C38</f>
        <v>S</v>
      </c>
      <c r="D39" s="1">
        <v>2</v>
      </c>
      <c r="E39" s="1">
        <v>0</v>
      </c>
      <c r="F39" s="1">
        <v>2</v>
      </c>
      <c r="G39" s="1">
        <v>3</v>
      </c>
      <c r="H39" s="1"/>
      <c r="I39" s="3" t="s">
        <v>34</v>
      </c>
      <c r="J39" s="1" t="str">
        <f>J38</f>
        <v>S</v>
      </c>
      <c r="K39" s="1">
        <v>2</v>
      </c>
      <c r="L39" s="1">
        <v>0</v>
      </c>
      <c r="M39" s="1">
        <v>2</v>
      </c>
      <c r="N39" s="1">
        <v>3</v>
      </c>
      <c r="P39" s="100" t="s">
        <v>28</v>
      </c>
      <c r="Q39" s="101"/>
      <c r="R39" s="100">
        <f>+S38+T38</f>
        <v>21</v>
      </c>
      <c r="S39" s="105"/>
      <c r="T39" s="105"/>
      <c r="U39" s="105"/>
      <c r="V39" s="101"/>
      <c r="W39" s="100" t="s">
        <v>28</v>
      </c>
      <c r="X39" s="101"/>
      <c r="Y39" s="100">
        <f>+Z38+AA38</f>
        <v>21</v>
      </c>
      <c r="Z39" s="105"/>
      <c r="AA39" s="105"/>
      <c r="AB39" s="105"/>
      <c r="AC39" s="101"/>
    </row>
    <row r="40" spans="1:29">
      <c r="A40" s="12" t="s">
        <v>28</v>
      </c>
      <c r="B40" s="6"/>
      <c r="C40" s="12" t="s">
        <v>12</v>
      </c>
      <c r="D40" s="12">
        <f>+D32+D33+D34+D35</f>
        <v>10</v>
      </c>
      <c r="E40" s="12">
        <f>+E32+E33+E34+E35</f>
        <v>1</v>
      </c>
      <c r="F40" s="12">
        <f>+F32+F33+F34+F35</f>
        <v>11</v>
      </c>
      <c r="G40" s="12">
        <f>+G32+G33+G34+G35</f>
        <v>19</v>
      </c>
      <c r="H40" s="12" t="s">
        <v>28</v>
      </c>
      <c r="I40" s="6"/>
      <c r="J40" s="12" t="s">
        <v>12</v>
      </c>
      <c r="K40" s="12">
        <f>+K32+K33+K34+K35</f>
        <v>10</v>
      </c>
      <c r="L40" s="12">
        <f>+L32+L33+L34+L35</f>
        <v>1</v>
      </c>
      <c r="M40" s="12">
        <f>+M32+M33+M34+M35</f>
        <v>11</v>
      </c>
      <c r="N40" s="12">
        <v>19</v>
      </c>
      <c r="P40" s="96" t="s">
        <v>35</v>
      </c>
      <c r="Q40" s="97"/>
      <c r="R40" s="97"/>
      <c r="S40" s="97"/>
      <c r="T40" s="97"/>
      <c r="U40" s="97"/>
      <c r="V40" s="97"/>
      <c r="W40" s="96" t="s">
        <v>35</v>
      </c>
      <c r="X40" s="96"/>
      <c r="Y40" s="96"/>
      <c r="Z40" s="96"/>
      <c r="AA40" s="96"/>
      <c r="AB40" s="96"/>
      <c r="AC40" s="96"/>
    </row>
    <row r="41" spans="1:29">
      <c r="A41" s="12" t="s">
        <v>28</v>
      </c>
      <c r="B41" s="6"/>
      <c r="C41" s="12" t="s">
        <v>20</v>
      </c>
      <c r="D41" s="12">
        <f>+D36</f>
        <v>2</v>
      </c>
      <c r="E41" s="12">
        <f>+E36</f>
        <v>0</v>
      </c>
      <c r="F41" s="12">
        <f>+F36</f>
        <v>2</v>
      </c>
      <c r="G41" s="12">
        <f>+G36</f>
        <v>2</v>
      </c>
      <c r="H41" s="12" t="s">
        <v>28</v>
      </c>
      <c r="I41" s="6"/>
      <c r="J41" s="12" t="s">
        <v>20</v>
      </c>
      <c r="K41" s="12">
        <f>+K36</f>
        <v>2</v>
      </c>
      <c r="L41" s="12">
        <v>0</v>
      </c>
      <c r="M41" s="12">
        <v>2</v>
      </c>
      <c r="N41" s="12">
        <v>2</v>
      </c>
      <c r="P41" s="1" t="s">
        <v>118</v>
      </c>
      <c r="Q41" s="3" t="s">
        <v>119</v>
      </c>
      <c r="R41" s="1" t="str">
        <f>R37</f>
        <v>S</v>
      </c>
      <c r="S41" s="1">
        <v>2</v>
      </c>
      <c r="T41" s="1">
        <v>0</v>
      </c>
      <c r="U41" s="1">
        <v>2</v>
      </c>
      <c r="V41" s="1">
        <v>3</v>
      </c>
      <c r="W41" s="1" t="s">
        <v>120</v>
      </c>
      <c r="X41" s="3" t="s">
        <v>36</v>
      </c>
      <c r="Y41" s="1" t="str">
        <f>Y35</f>
        <v>S</v>
      </c>
      <c r="Z41" s="1">
        <v>2</v>
      </c>
      <c r="AA41" s="1">
        <v>0</v>
      </c>
      <c r="AB41" s="1">
        <v>2</v>
      </c>
      <c r="AC41" s="1">
        <v>3</v>
      </c>
    </row>
    <row r="42" spans="1:29">
      <c r="A42" s="12" t="s">
        <v>28</v>
      </c>
      <c r="B42" s="6"/>
      <c r="C42" s="12" t="s">
        <v>17</v>
      </c>
      <c r="D42" s="12">
        <f>+D37+D38+D39</f>
        <v>6</v>
      </c>
      <c r="E42" s="12">
        <f>+E37+E38+E39</f>
        <v>0</v>
      </c>
      <c r="F42" s="12">
        <f>+F37+F38+F39</f>
        <v>6</v>
      </c>
      <c r="G42" s="12">
        <f>+G37+G38+G39</f>
        <v>9</v>
      </c>
      <c r="H42" s="12" t="s">
        <v>28</v>
      </c>
      <c r="I42" s="6"/>
      <c r="J42" s="12" t="s">
        <v>17</v>
      </c>
      <c r="K42" s="12">
        <f>+K37+K38+K39</f>
        <v>6</v>
      </c>
      <c r="L42" s="12">
        <v>0</v>
      </c>
      <c r="M42" s="12">
        <v>6</v>
      </c>
      <c r="N42" s="12">
        <v>9</v>
      </c>
      <c r="P42" s="1" t="s">
        <v>121</v>
      </c>
      <c r="Q42" s="70" t="s">
        <v>122</v>
      </c>
      <c r="R42" s="1" t="str">
        <f>R36</f>
        <v>S</v>
      </c>
      <c r="S42" s="1">
        <v>2</v>
      </c>
      <c r="T42" s="1">
        <v>0</v>
      </c>
      <c r="U42" s="1">
        <v>2</v>
      </c>
      <c r="V42" s="1">
        <v>3</v>
      </c>
      <c r="W42" s="1" t="s">
        <v>123</v>
      </c>
      <c r="X42" s="3" t="s">
        <v>86</v>
      </c>
      <c r="Y42" s="1" t="s">
        <v>17</v>
      </c>
      <c r="Z42" s="1">
        <v>2</v>
      </c>
      <c r="AA42" s="1">
        <v>0</v>
      </c>
      <c r="AB42" s="1">
        <v>2</v>
      </c>
      <c r="AC42" s="1">
        <v>3</v>
      </c>
    </row>
    <row r="43" spans="1:29">
      <c r="A43" s="7" t="s">
        <v>150</v>
      </c>
      <c r="B43" s="6"/>
      <c r="C43" s="12"/>
      <c r="D43" s="12">
        <f>+D40+D41+D42</f>
        <v>18</v>
      </c>
      <c r="E43" s="12">
        <f>+E40+E41+E42</f>
        <v>1</v>
      </c>
      <c r="F43" s="12">
        <f>SUM(F29:F39)</f>
        <v>19</v>
      </c>
      <c r="G43" s="12">
        <f>+G40+G41+G42</f>
        <v>30</v>
      </c>
      <c r="H43" s="7" t="s">
        <v>150</v>
      </c>
      <c r="I43" s="6"/>
      <c r="J43" s="12"/>
      <c r="K43" s="12">
        <v>18</v>
      </c>
      <c r="L43" s="12">
        <v>1</v>
      </c>
      <c r="M43" s="12">
        <v>19</v>
      </c>
      <c r="N43" s="12">
        <v>30</v>
      </c>
      <c r="P43" s="1" t="s">
        <v>124</v>
      </c>
      <c r="Q43" s="3" t="s">
        <v>136</v>
      </c>
      <c r="R43" s="1">
        <f>R40</f>
        <v>0</v>
      </c>
      <c r="S43" s="1">
        <v>2</v>
      </c>
      <c r="T43" s="1">
        <v>0</v>
      </c>
      <c r="U43" s="1">
        <v>2</v>
      </c>
      <c r="V43" s="1">
        <v>3</v>
      </c>
      <c r="W43" s="1" t="s">
        <v>125</v>
      </c>
      <c r="X43" s="5" t="s">
        <v>126</v>
      </c>
      <c r="Y43" s="1" t="s">
        <v>17</v>
      </c>
      <c r="Z43" s="1">
        <v>2</v>
      </c>
      <c r="AA43" s="1">
        <v>0</v>
      </c>
      <c r="AB43" s="1">
        <v>2</v>
      </c>
      <c r="AC43" s="1">
        <v>3</v>
      </c>
    </row>
    <row r="44" spans="1:29">
      <c r="A44" s="96" t="s">
        <v>35</v>
      </c>
      <c r="B44" s="97"/>
      <c r="C44" s="97"/>
      <c r="D44" s="97"/>
      <c r="E44" s="97"/>
      <c r="F44" s="97"/>
      <c r="G44" s="97"/>
      <c r="H44" s="96" t="s">
        <v>35</v>
      </c>
      <c r="I44" s="96"/>
      <c r="J44" s="96"/>
      <c r="K44" s="96"/>
      <c r="L44" s="96"/>
      <c r="M44" s="96"/>
      <c r="N44" s="96"/>
      <c r="P44" s="1" t="s">
        <v>127</v>
      </c>
      <c r="Q44" s="5" t="s">
        <v>38</v>
      </c>
      <c r="R44" s="1" t="s">
        <v>17</v>
      </c>
      <c r="S44" s="1">
        <v>2</v>
      </c>
      <c r="T44" s="1">
        <v>0</v>
      </c>
      <c r="U44" s="1">
        <v>2</v>
      </c>
      <c r="V44" s="1">
        <v>3</v>
      </c>
      <c r="W44" s="1" t="s">
        <v>128</v>
      </c>
      <c r="X44" s="3" t="s">
        <v>92</v>
      </c>
      <c r="Y44" s="1" t="s">
        <v>17</v>
      </c>
      <c r="Z44" s="1">
        <v>2</v>
      </c>
      <c r="AA44" s="1">
        <v>0</v>
      </c>
      <c r="AB44" s="1">
        <v>2</v>
      </c>
      <c r="AC44" s="1">
        <v>3</v>
      </c>
    </row>
    <row r="45" spans="1:29">
      <c r="A45" s="1" t="s">
        <v>118</v>
      </c>
      <c r="B45" s="3" t="s">
        <v>119</v>
      </c>
      <c r="C45" s="1" t="str">
        <f>C39</f>
        <v>S</v>
      </c>
      <c r="D45" s="1">
        <v>2</v>
      </c>
      <c r="E45" s="1">
        <v>0</v>
      </c>
      <c r="F45" s="1">
        <v>2</v>
      </c>
      <c r="G45" s="1">
        <v>3</v>
      </c>
      <c r="H45" s="1" t="s">
        <v>120</v>
      </c>
      <c r="I45" s="3" t="s">
        <v>36</v>
      </c>
      <c r="J45" s="1" t="str">
        <f>J37</f>
        <v>S</v>
      </c>
      <c r="K45" s="1">
        <v>2</v>
      </c>
      <c r="L45" s="1">
        <v>0</v>
      </c>
      <c r="M45" s="1">
        <v>2</v>
      </c>
      <c r="N45" s="1">
        <v>3</v>
      </c>
      <c r="P45" s="1" t="s">
        <v>129</v>
      </c>
      <c r="Q45" s="5" t="s">
        <v>130</v>
      </c>
      <c r="R45" s="1" t="s">
        <v>17</v>
      </c>
      <c r="S45" s="1">
        <v>2</v>
      </c>
      <c r="T45" s="1">
        <v>0</v>
      </c>
      <c r="U45" s="1">
        <v>2</v>
      </c>
      <c r="V45" s="1">
        <v>3</v>
      </c>
      <c r="W45" s="1" t="s">
        <v>131</v>
      </c>
      <c r="X45" s="5" t="s">
        <v>80</v>
      </c>
      <c r="Y45" s="1" t="s">
        <v>17</v>
      </c>
      <c r="Z45" s="1">
        <v>2</v>
      </c>
      <c r="AA45" s="1">
        <v>0</v>
      </c>
      <c r="AB45" s="1">
        <v>2</v>
      </c>
      <c r="AC45" s="1">
        <v>3</v>
      </c>
    </row>
    <row r="46" spans="1:29">
      <c r="A46" s="1" t="s">
        <v>121</v>
      </c>
      <c r="B46" s="70" t="s">
        <v>122</v>
      </c>
      <c r="C46" s="1" t="str">
        <f>C38</f>
        <v>S</v>
      </c>
      <c r="D46" s="1">
        <v>2</v>
      </c>
      <c r="E46" s="1">
        <v>0</v>
      </c>
      <c r="F46" s="1">
        <v>2</v>
      </c>
      <c r="G46" s="1">
        <v>3</v>
      </c>
      <c r="H46" s="1" t="s">
        <v>123</v>
      </c>
      <c r="I46" s="3" t="s">
        <v>86</v>
      </c>
      <c r="J46" s="1" t="s">
        <v>17</v>
      </c>
      <c r="K46" s="1">
        <v>2</v>
      </c>
      <c r="L46" s="1">
        <v>0</v>
      </c>
      <c r="M46" s="1">
        <v>2</v>
      </c>
      <c r="N46" s="1">
        <v>3</v>
      </c>
      <c r="P46" s="1" t="s">
        <v>132</v>
      </c>
      <c r="Q46" s="5" t="s">
        <v>69</v>
      </c>
      <c r="R46" s="1" t="s">
        <v>17</v>
      </c>
      <c r="S46" s="1">
        <v>2</v>
      </c>
      <c r="T46" s="1">
        <v>0</v>
      </c>
      <c r="U46" s="1">
        <v>2</v>
      </c>
      <c r="V46" s="1">
        <v>3</v>
      </c>
      <c r="W46" s="1" t="s">
        <v>133</v>
      </c>
      <c r="X46" s="5" t="s">
        <v>67</v>
      </c>
      <c r="Y46" s="1" t="s">
        <v>17</v>
      </c>
      <c r="Z46" s="1">
        <v>2</v>
      </c>
      <c r="AA46" s="1">
        <v>0</v>
      </c>
      <c r="AB46" s="1">
        <v>2</v>
      </c>
      <c r="AC46" s="1">
        <v>3</v>
      </c>
    </row>
    <row r="47" spans="1:29">
      <c r="A47" s="1" t="s">
        <v>124</v>
      </c>
      <c r="B47" s="3" t="s">
        <v>136</v>
      </c>
      <c r="C47" s="1">
        <f>C44</f>
        <v>0</v>
      </c>
      <c r="D47" s="1">
        <v>2</v>
      </c>
      <c r="E47" s="1">
        <v>0</v>
      </c>
      <c r="F47" s="1">
        <v>2</v>
      </c>
      <c r="G47" s="1">
        <v>3</v>
      </c>
      <c r="H47" s="1" t="s">
        <v>125</v>
      </c>
      <c r="I47" s="5" t="s">
        <v>126</v>
      </c>
      <c r="J47" s="1" t="s">
        <v>17</v>
      </c>
      <c r="K47" s="1">
        <v>2</v>
      </c>
      <c r="L47" s="1">
        <v>0</v>
      </c>
      <c r="M47" s="1">
        <v>2</v>
      </c>
      <c r="N47" s="1">
        <v>3</v>
      </c>
      <c r="P47" s="1" t="s">
        <v>560</v>
      </c>
      <c r="Q47" s="5" t="s">
        <v>522</v>
      </c>
      <c r="R47" s="1" t="s">
        <v>17</v>
      </c>
      <c r="S47" s="1">
        <v>2</v>
      </c>
      <c r="T47" s="1">
        <v>0</v>
      </c>
      <c r="U47" s="1">
        <v>2</v>
      </c>
      <c r="V47" s="1">
        <v>3</v>
      </c>
      <c r="W47" s="1" t="s">
        <v>561</v>
      </c>
      <c r="X47" s="5" t="s">
        <v>524</v>
      </c>
      <c r="Y47" s="1" t="s">
        <v>17</v>
      </c>
      <c r="Z47" s="1">
        <v>2</v>
      </c>
      <c r="AA47" s="1">
        <v>0</v>
      </c>
      <c r="AB47" s="1">
        <v>2</v>
      </c>
      <c r="AC47" s="1">
        <v>3</v>
      </c>
    </row>
    <row r="48" spans="1:29">
      <c r="A48" s="1" t="s">
        <v>127</v>
      </c>
      <c r="B48" s="5" t="s">
        <v>38</v>
      </c>
      <c r="C48" s="1" t="s">
        <v>17</v>
      </c>
      <c r="D48" s="1">
        <v>2</v>
      </c>
      <c r="E48" s="1">
        <v>0</v>
      </c>
      <c r="F48" s="1">
        <v>2</v>
      </c>
      <c r="G48" s="1">
        <v>3</v>
      </c>
      <c r="H48" s="1" t="s">
        <v>128</v>
      </c>
      <c r="I48" s="3" t="s">
        <v>92</v>
      </c>
      <c r="J48" s="1" t="s">
        <v>17</v>
      </c>
      <c r="K48" s="1">
        <v>2</v>
      </c>
      <c r="L48" s="1">
        <v>0</v>
      </c>
      <c r="M48" s="1">
        <v>2</v>
      </c>
      <c r="N48" s="1">
        <v>3</v>
      </c>
      <c r="P48" s="1" t="s">
        <v>134</v>
      </c>
      <c r="Q48" s="5" t="s">
        <v>37</v>
      </c>
      <c r="R48" s="1" t="s">
        <v>17</v>
      </c>
      <c r="S48" s="1">
        <v>2</v>
      </c>
      <c r="T48" s="1">
        <v>0</v>
      </c>
      <c r="U48" s="1">
        <v>2</v>
      </c>
      <c r="V48" s="1">
        <v>3</v>
      </c>
      <c r="W48" s="1" t="s">
        <v>135</v>
      </c>
      <c r="X48" s="3" t="s">
        <v>39</v>
      </c>
      <c r="Y48" s="1" t="str">
        <f>Y44</f>
        <v>S</v>
      </c>
      <c r="Z48" s="1">
        <v>2</v>
      </c>
      <c r="AA48" s="1">
        <v>0</v>
      </c>
      <c r="AB48" s="1">
        <v>2</v>
      </c>
      <c r="AC48" s="1">
        <v>3</v>
      </c>
    </row>
    <row r="49" spans="1:29">
      <c r="A49" s="1" t="s">
        <v>129</v>
      </c>
      <c r="B49" s="5" t="s">
        <v>130</v>
      </c>
      <c r="C49" s="1" t="s">
        <v>17</v>
      </c>
      <c r="D49" s="1">
        <v>2</v>
      </c>
      <c r="E49" s="1">
        <v>0</v>
      </c>
      <c r="F49" s="1">
        <v>2</v>
      </c>
      <c r="G49" s="1">
        <v>3</v>
      </c>
      <c r="H49" s="1" t="s">
        <v>131</v>
      </c>
      <c r="I49" s="5" t="s">
        <v>80</v>
      </c>
      <c r="J49" s="1" t="s">
        <v>17</v>
      </c>
      <c r="K49" s="1">
        <v>2</v>
      </c>
      <c r="L49" s="1">
        <v>0</v>
      </c>
      <c r="M49" s="1">
        <v>2</v>
      </c>
      <c r="N49" s="1">
        <v>3</v>
      </c>
      <c r="P49" s="1" t="s">
        <v>141</v>
      </c>
      <c r="Q49" s="3" t="s">
        <v>142</v>
      </c>
      <c r="R49" s="1" t="s">
        <v>17</v>
      </c>
      <c r="S49" s="1">
        <v>2</v>
      </c>
      <c r="T49" s="1">
        <v>0</v>
      </c>
      <c r="U49" s="1">
        <v>2</v>
      </c>
      <c r="V49" s="1">
        <v>3</v>
      </c>
      <c r="W49" s="1"/>
      <c r="X49" s="3"/>
      <c r="Y49" s="1"/>
      <c r="Z49" s="1"/>
      <c r="AA49" s="1"/>
      <c r="AB49" s="1"/>
      <c r="AC49" s="1"/>
    </row>
    <row r="50" spans="1:29">
      <c r="A50" s="1" t="s">
        <v>132</v>
      </c>
      <c r="B50" s="5" t="s">
        <v>69</v>
      </c>
      <c r="C50" s="1" t="s">
        <v>17</v>
      </c>
      <c r="D50" s="1">
        <v>2</v>
      </c>
      <c r="E50" s="1">
        <v>0</v>
      </c>
      <c r="F50" s="1">
        <v>2</v>
      </c>
      <c r="G50" s="1">
        <v>3</v>
      </c>
      <c r="H50" s="1" t="s">
        <v>133</v>
      </c>
      <c r="I50" s="5" t="s">
        <v>67</v>
      </c>
      <c r="J50" s="1" t="s">
        <v>17</v>
      </c>
      <c r="K50" s="1">
        <v>2</v>
      </c>
      <c r="L50" s="1">
        <v>0</v>
      </c>
      <c r="M50" s="1">
        <v>2</v>
      </c>
      <c r="N50" s="1">
        <v>3</v>
      </c>
      <c r="P50" s="70" t="s">
        <v>177</v>
      </c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2">
        <f>+V22+AC23+V38+AC38</f>
        <v>121</v>
      </c>
    </row>
    <row r="51" spans="1:29">
      <c r="A51" s="1" t="s">
        <v>134</v>
      </c>
      <c r="B51" s="5" t="s">
        <v>37</v>
      </c>
      <c r="C51" s="1" t="s">
        <v>17</v>
      </c>
      <c r="D51" s="1">
        <v>2</v>
      </c>
      <c r="E51" s="1">
        <v>0</v>
      </c>
      <c r="F51" s="1">
        <v>2</v>
      </c>
      <c r="G51" s="1">
        <v>3</v>
      </c>
      <c r="H51" s="1" t="s">
        <v>135</v>
      </c>
      <c r="I51" s="3" t="s">
        <v>39</v>
      </c>
      <c r="J51" s="1" t="str">
        <f>J48</f>
        <v>S</v>
      </c>
      <c r="K51" s="1">
        <v>2</v>
      </c>
      <c r="L51" s="1">
        <v>0</v>
      </c>
      <c r="M51" s="1">
        <v>2</v>
      </c>
      <c r="N51" s="1">
        <v>3</v>
      </c>
    </row>
    <row r="52" spans="1:29">
      <c r="A52" s="12" t="s">
        <v>437</v>
      </c>
      <c r="B52" s="9" t="s">
        <v>434</v>
      </c>
      <c r="C52" s="12" t="s">
        <v>17</v>
      </c>
      <c r="D52" s="12">
        <v>2</v>
      </c>
      <c r="E52" s="12">
        <v>0</v>
      </c>
      <c r="F52" s="12">
        <v>2</v>
      </c>
      <c r="G52" s="12">
        <v>3</v>
      </c>
      <c r="H52" s="12" t="s">
        <v>157</v>
      </c>
      <c r="I52" s="6" t="s">
        <v>175</v>
      </c>
      <c r="J52" s="12" t="s">
        <v>17</v>
      </c>
      <c r="K52" s="12">
        <v>2</v>
      </c>
      <c r="L52" s="12">
        <v>0</v>
      </c>
      <c r="M52" s="12">
        <v>2</v>
      </c>
      <c r="N52" s="12">
        <v>3</v>
      </c>
    </row>
    <row r="53" spans="1:29">
      <c r="A53" s="12" t="s">
        <v>174</v>
      </c>
      <c r="B53" s="6" t="s">
        <v>111</v>
      </c>
      <c r="C53" s="12" t="s">
        <v>17</v>
      </c>
      <c r="D53" s="12">
        <v>2</v>
      </c>
      <c r="E53" s="12">
        <v>0</v>
      </c>
      <c r="F53" s="12">
        <v>2</v>
      </c>
      <c r="G53" s="12">
        <v>3</v>
      </c>
      <c r="H53" s="12" t="s">
        <v>435</v>
      </c>
      <c r="I53" s="6" t="s">
        <v>436</v>
      </c>
      <c r="J53" s="12" t="s">
        <v>17</v>
      </c>
      <c r="K53" s="12">
        <v>2</v>
      </c>
      <c r="L53" s="12">
        <v>0</v>
      </c>
      <c r="M53" s="12">
        <v>2</v>
      </c>
      <c r="N53" s="12">
        <v>3</v>
      </c>
    </row>
    <row r="54" spans="1:29">
      <c r="A54" s="12" t="s">
        <v>181</v>
      </c>
      <c r="B54" s="6" t="s">
        <v>155</v>
      </c>
      <c r="C54" s="12" t="s">
        <v>17</v>
      </c>
      <c r="D54" s="12">
        <v>2</v>
      </c>
      <c r="E54" s="12">
        <v>0</v>
      </c>
      <c r="F54" s="12">
        <v>2</v>
      </c>
      <c r="G54" s="12">
        <v>3</v>
      </c>
      <c r="H54" s="1"/>
      <c r="I54" s="3"/>
      <c r="J54" s="1"/>
      <c r="K54" s="1"/>
      <c r="L54" s="1"/>
      <c r="M54" s="1"/>
      <c r="N54" s="1"/>
    </row>
    <row r="55" spans="1:29" s="79" customFormat="1" ht="12">
      <c r="A55" s="12" t="s">
        <v>482</v>
      </c>
      <c r="B55" s="6" t="s">
        <v>78</v>
      </c>
      <c r="C55" s="12" t="s">
        <v>17</v>
      </c>
      <c r="D55" s="12">
        <v>2</v>
      </c>
      <c r="E55" s="12">
        <v>0</v>
      </c>
      <c r="F55" s="12">
        <v>2</v>
      </c>
      <c r="G55" s="12">
        <v>3</v>
      </c>
      <c r="H55" s="1"/>
      <c r="I55" s="3"/>
      <c r="J55" s="1"/>
      <c r="K55" s="1"/>
      <c r="L55" s="1"/>
      <c r="M55" s="1"/>
      <c r="N55" s="1"/>
    </row>
    <row r="56" spans="1:29">
      <c r="A56" s="1" t="s">
        <v>141</v>
      </c>
      <c r="B56" s="3" t="s">
        <v>142</v>
      </c>
      <c r="C56" s="1" t="s">
        <v>17</v>
      </c>
      <c r="D56" s="1">
        <v>2</v>
      </c>
      <c r="E56" s="1">
        <v>0</v>
      </c>
      <c r="F56" s="1">
        <v>2</v>
      </c>
      <c r="G56" s="1">
        <v>3</v>
      </c>
      <c r="H56" s="1"/>
      <c r="I56" s="3"/>
      <c r="J56" s="1"/>
      <c r="K56" s="1"/>
      <c r="L56" s="1"/>
      <c r="M56" s="1"/>
      <c r="N56" s="1"/>
    </row>
    <row r="57" spans="1:29">
      <c r="A57" s="70" t="s">
        <v>177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>
        <f>G27+N27+G43+N43</f>
        <v>120</v>
      </c>
    </row>
    <row r="58" spans="1:29">
      <c r="B58" s="47" t="s">
        <v>263</v>
      </c>
    </row>
    <row r="59" spans="1:29">
      <c r="B59" s="47" t="s">
        <v>264</v>
      </c>
    </row>
  </sheetData>
  <mergeCells count="44">
    <mergeCell ref="A1:N1"/>
    <mergeCell ref="P1:AC1"/>
    <mergeCell ref="P39:Q39"/>
    <mergeCell ref="R39:V39"/>
    <mergeCell ref="W39:X39"/>
    <mergeCell ref="Y39:AC39"/>
    <mergeCell ref="X23:Y23"/>
    <mergeCell ref="P24:Q24"/>
    <mergeCell ref="R24:V24"/>
    <mergeCell ref="W24:X24"/>
    <mergeCell ref="Y24:AC24"/>
    <mergeCell ref="P7:AC7"/>
    <mergeCell ref="P8:AC8"/>
    <mergeCell ref="P9:V9"/>
    <mergeCell ref="W9:AC9"/>
    <mergeCell ref="Q22:R22"/>
    <mergeCell ref="P40:V40"/>
    <mergeCell ref="W40:AC40"/>
    <mergeCell ref="P26:AC26"/>
    <mergeCell ref="P27:AC27"/>
    <mergeCell ref="P28:V28"/>
    <mergeCell ref="W28:AC28"/>
    <mergeCell ref="Q38:R38"/>
    <mergeCell ref="X38:Y38"/>
    <mergeCell ref="P2:AC2"/>
    <mergeCell ref="Q3:AA3"/>
    <mergeCell ref="P4:AC4"/>
    <mergeCell ref="P5:AC5"/>
    <mergeCell ref="P6:AC6"/>
    <mergeCell ref="A2:N2"/>
    <mergeCell ref="A3:N3"/>
    <mergeCell ref="A4:N4"/>
    <mergeCell ref="A5:N5"/>
    <mergeCell ref="A6:N6"/>
    <mergeCell ref="A7:N7"/>
    <mergeCell ref="A8:N8"/>
    <mergeCell ref="A44:G44"/>
    <mergeCell ref="H44:N44"/>
    <mergeCell ref="A9:G9"/>
    <mergeCell ref="H9:N9"/>
    <mergeCell ref="A28:N28"/>
    <mergeCell ref="A29:N29"/>
    <mergeCell ref="A30:G30"/>
    <mergeCell ref="H30:N30"/>
  </mergeCells>
  <pageMargins left="0.23622047244094491" right="3.937007874015748E-2" top="0.15748031496062992" bottom="0" header="0.31496062992125984" footer="0.31496062992125984"/>
  <pageSetup paperSize="9" scale="8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C68"/>
  <sheetViews>
    <sheetView topLeftCell="A6" workbookViewId="0">
      <selection activeCell="A6" sqref="A1:XFD1048576"/>
    </sheetView>
  </sheetViews>
  <sheetFormatPr defaultRowHeight="15"/>
  <cols>
    <col min="1" max="1" width="8.5703125" style="68" customWidth="1"/>
    <col min="2" max="2" width="27.7109375" style="68" customWidth="1"/>
    <col min="3" max="3" width="3.85546875" style="68" bestFit="1" customWidth="1"/>
    <col min="4" max="4" width="2.7109375" style="68" bestFit="1" customWidth="1"/>
    <col min="5" max="5" width="2.140625" style="68" bestFit="1" customWidth="1"/>
    <col min="6" max="6" width="2.7109375" style="68" bestFit="1" customWidth="1"/>
    <col min="7" max="7" width="4.28515625" style="68" customWidth="1"/>
    <col min="8" max="8" width="8.7109375" style="68" bestFit="1" customWidth="1"/>
    <col min="9" max="9" width="27.7109375" style="68" bestFit="1" customWidth="1"/>
    <col min="10" max="10" width="3.85546875" style="68" bestFit="1" customWidth="1"/>
    <col min="11" max="13" width="2.7109375" style="68" bestFit="1" customWidth="1"/>
    <col min="14" max="14" width="4.7109375" style="68" customWidth="1"/>
    <col min="15" max="15" width="3.85546875" style="68" customWidth="1"/>
    <col min="16" max="16" width="9.140625" style="68"/>
    <col min="17" max="17" width="27.140625" style="68" bestFit="1" customWidth="1"/>
    <col min="18" max="22" width="4" style="68" customWidth="1"/>
    <col min="23" max="23" width="9.140625" style="68"/>
    <col min="24" max="24" width="27.7109375" style="68" bestFit="1" customWidth="1"/>
    <col min="25" max="29" width="3.42578125" style="68" customWidth="1"/>
    <col min="30" max="16384" width="9.140625" style="68"/>
  </cols>
  <sheetData>
    <row r="1" spans="1:29" s="69" customFormat="1" ht="18.75">
      <c r="A1" s="103" t="s">
        <v>563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P1" s="103" t="s">
        <v>562</v>
      </c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</row>
    <row r="2" spans="1:29" ht="35.25" customHeight="1">
      <c r="A2" s="106" t="s">
        <v>182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P2" s="106" t="s">
        <v>182</v>
      </c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</row>
    <row r="3" spans="1:29" ht="26.25" customHeight="1">
      <c r="A3" s="108" t="s">
        <v>569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P3" s="77"/>
      <c r="Q3" s="108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47"/>
      <c r="AC3" s="47"/>
    </row>
    <row r="4" spans="1:29">
      <c r="A4" s="96" t="s">
        <v>0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P4" s="96" t="s">
        <v>0</v>
      </c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</row>
    <row r="5" spans="1:29">
      <c r="A5" s="96" t="s">
        <v>353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P5" s="96" t="s">
        <v>353</v>
      </c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</row>
    <row r="6" spans="1:29">
      <c r="A6" s="96" t="s">
        <v>415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P6" s="96" t="s">
        <v>576</v>
      </c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</row>
    <row r="7" spans="1:29">
      <c r="A7" s="96" t="s">
        <v>1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P7" s="96" t="s">
        <v>1</v>
      </c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</row>
    <row r="8" spans="1:29">
      <c r="A8" s="96" t="s">
        <v>2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P8" s="96" t="s">
        <v>2</v>
      </c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</row>
    <row r="9" spans="1:29">
      <c r="A9" s="96" t="s">
        <v>3</v>
      </c>
      <c r="B9" s="96"/>
      <c r="C9" s="96"/>
      <c r="D9" s="96"/>
      <c r="E9" s="96"/>
      <c r="F9" s="96"/>
      <c r="G9" s="96"/>
      <c r="H9" s="96" t="s">
        <v>4</v>
      </c>
      <c r="I9" s="96"/>
      <c r="J9" s="96"/>
      <c r="K9" s="96"/>
      <c r="L9" s="96"/>
      <c r="M9" s="96"/>
      <c r="N9" s="96"/>
      <c r="P9" s="96" t="s">
        <v>3</v>
      </c>
      <c r="Q9" s="96"/>
      <c r="R9" s="96"/>
      <c r="S9" s="96"/>
      <c r="T9" s="96"/>
      <c r="U9" s="96"/>
      <c r="V9" s="96"/>
      <c r="W9" s="96" t="s">
        <v>4</v>
      </c>
      <c r="X9" s="96"/>
      <c r="Y9" s="96"/>
      <c r="Z9" s="96"/>
      <c r="AA9" s="96"/>
      <c r="AB9" s="96"/>
      <c r="AC9" s="96"/>
    </row>
    <row r="10" spans="1:29">
      <c r="A10" s="12" t="s">
        <v>5</v>
      </c>
      <c r="B10" s="6" t="s">
        <v>6</v>
      </c>
      <c r="C10" s="12" t="s">
        <v>7</v>
      </c>
      <c r="D10" s="12" t="s">
        <v>8</v>
      </c>
      <c r="E10" s="12" t="s">
        <v>9</v>
      </c>
      <c r="F10" s="12" t="s">
        <v>10</v>
      </c>
      <c r="G10" s="12" t="s">
        <v>11</v>
      </c>
      <c r="H10" s="12" t="s">
        <v>5</v>
      </c>
      <c r="I10" s="6" t="s">
        <v>6</v>
      </c>
      <c r="J10" s="12" t="s">
        <v>7</v>
      </c>
      <c r="K10" s="12" t="s">
        <v>8</v>
      </c>
      <c r="L10" s="12" t="s">
        <v>9</v>
      </c>
      <c r="M10" s="12" t="s">
        <v>10</v>
      </c>
      <c r="N10" s="12" t="s">
        <v>11</v>
      </c>
      <c r="P10" s="12" t="s">
        <v>5</v>
      </c>
      <c r="Q10" s="6" t="s">
        <v>6</v>
      </c>
      <c r="R10" s="12" t="s">
        <v>7</v>
      </c>
      <c r="S10" s="12" t="s">
        <v>8</v>
      </c>
      <c r="T10" s="12" t="s">
        <v>9</v>
      </c>
      <c r="U10" s="12" t="s">
        <v>10</v>
      </c>
      <c r="V10" s="12" t="s">
        <v>11</v>
      </c>
      <c r="W10" s="12" t="s">
        <v>5</v>
      </c>
      <c r="X10" s="6" t="s">
        <v>6</v>
      </c>
      <c r="Y10" s="12" t="s">
        <v>7</v>
      </c>
      <c r="Z10" s="12" t="s">
        <v>8</v>
      </c>
      <c r="AA10" s="12" t="s">
        <v>9</v>
      </c>
      <c r="AB10" s="12" t="s">
        <v>10</v>
      </c>
      <c r="AC10" s="12" t="s">
        <v>11</v>
      </c>
    </row>
    <row r="11" spans="1:29">
      <c r="A11" s="1" t="s">
        <v>355</v>
      </c>
      <c r="B11" s="3" t="s">
        <v>356</v>
      </c>
      <c r="C11" s="1" t="s">
        <v>12</v>
      </c>
      <c r="D11" s="1">
        <v>3</v>
      </c>
      <c r="E11" s="1">
        <v>0</v>
      </c>
      <c r="F11" s="1">
        <v>3</v>
      </c>
      <c r="G11" s="1">
        <v>4</v>
      </c>
      <c r="H11" s="1" t="s">
        <v>354</v>
      </c>
      <c r="I11" s="3" t="s">
        <v>310</v>
      </c>
      <c r="J11" s="1" t="s">
        <v>12</v>
      </c>
      <c r="K11" s="1">
        <v>3</v>
      </c>
      <c r="L11" s="1">
        <v>1</v>
      </c>
      <c r="M11" s="1">
        <v>4</v>
      </c>
      <c r="N11" s="1">
        <v>6</v>
      </c>
      <c r="P11" s="1" t="s">
        <v>484</v>
      </c>
      <c r="Q11" s="3" t="s">
        <v>485</v>
      </c>
      <c r="R11" s="1" t="s">
        <v>12</v>
      </c>
      <c r="S11" s="1">
        <v>3</v>
      </c>
      <c r="T11" s="1">
        <v>1</v>
      </c>
      <c r="U11" s="1">
        <v>4</v>
      </c>
      <c r="V11" s="1">
        <v>6</v>
      </c>
      <c r="W11" s="1" t="s">
        <v>354</v>
      </c>
      <c r="X11" s="3" t="s">
        <v>310</v>
      </c>
      <c r="Y11" s="1" t="s">
        <v>12</v>
      </c>
      <c r="Z11" s="1">
        <v>3</v>
      </c>
      <c r="AA11" s="1">
        <v>1</v>
      </c>
      <c r="AB11" s="1">
        <v>4</v>
      </c>
      <c r="AC11" s="1">
        <v>6</v>
      </c>
    </row>
    <row r="12" spans="1:29">
      <c r="A12" s="1" t="s">
        <v>360</v>
      </c>
      <c r="B12" s="3" t="s">
        <v>13</v>
      </c>
      <c r="C12" s="1" t="s">
        <v>12</v>
      </c>
      <c r="D12" s="1">
        <v>2</v>
      </c>
      <c r="E12" s="1">
        <v>1</v>
      </c>
      <c r="F12" s="1">
        <v>3</v>
      </c>
      <c r="G12" s="1">
        <v>4</v>
      </c>
      <c r="H12" s="1" t="s">
        <v>357</v>
      </c>
      <c r="I12" s="3" t="s">
        <v>358</v>
      </c>
      <c r="J12" s="1" t="s">
        <v>12</v>
      </c>
      <c r="K12" s="1">
        <v>3</v>
      </c>
      <c r="L12" s="1">
        <v>1</v>
      </c>
      <c r="M12" s="1">
        <v>4</v>
      </c>
      <c r="N12" s="1">
        <v>5</v>
      </c>
      <c r="P12" s="1" t="s">
        <v>355</v>
      </c>
      <c r="Q12" s="3" t="s">
        <v>356</v>
      </c>
      <c r="R12" s="1" t="s">
        <v>12</v>
      </c>
      <c r="S12" s="1">
        <v>3</v>
      </c>
      <c r="T12" s="1">
        <v>0</v>
      </c>
      <c r="U12" s="1">
        <v>3</v>
      </c>
      <c r="V12" s="1">
        <v>4</v>
      </c>
      <c r="W12" s="1" t="s">
        <v>357</v>
      </c>
      <c r="X12" s="3" t="s">
        <v>358</v>
      </c>
      <c r="Y12" s="1" t="s">
        <v>12</v>
      </c>
      <c r="Z12" s="1">
        <v>3</v>
      </c>
      <c r="AA12" s="1">
        <v>1</v>
      </c>
      <c r="AB12" s="1">
        <v>4</v>
      </c>
      <c r="AC12" s="1">
        <v>5</v>
      </c>
    </row>
    <row r="13" spans="1:29">
      <c r="A13" s="1" t="s">
        <v>361</v>
      </c>
      <c r="B13" s="3" t="s">
        <v>14</v>
      </c>
      <c r="C13" s="1" t="s">
        <v>12</v>
      </c>
      <c r="D13" s="1">
        <v>2</v>
      </c>
      <c r="E13" s="1">
        <v>0</v>
      </c>
      <c r="F13" s="1">
        <v>2</v>
      </c>
      <c r="G13" s="1">
        <v>3</v>
      </c>
      <c r="H13" s="1" t="s">
        <v>359</v>
      </c>
      <c r="I13" s="3" t="s">
        <v>314</v>
      </c>
      <c r="J13" s="1" t="s">
        <v>12</v>
      </c>
      <c r="K13" s="1">
        <v>3</v>
      </c>
      <c r="L13" s="1">
        <v>1</v>
      </c>
      <c r="M13" s="1">
        <v>4</v>
      </c>
      <c r="N13" s="1">
        <v>6</v>
      </c>
      <c r="P13" s="1" t="s">
        <v>486</v>
      </c>
      <c r="Q13" s="3" t="s">
        <v>487</v>
      </c>
      <c r="R13" s="1" t="s">
        <v>12</v>
      </c>
      <c r="S13" s="1">
        <v>3</v>
      </c>
      <c r="T13" s="1">
        <v>1</v>
      </c>
      <c r="U13" s="1">
        <v>4</v>
      </c>
      <c r="V13" s="1">
        <v>5</v>
      </c>
      <c r="W13" s="1" t="s">
        <v>359</v>
      </c>
      <c r="X13" s="3" t="s">
        <v>314</v>
      </c>
      <c r="Y13" s="1" t="s">
        <v>12</v>
      </c>
      <c r="Z13" s="1">
        <v>3</v>
      </c>
      <c r="AA13" s="1">
        <v>1</v>
      </c>
      <c r="AB13" s="1">
        <v>4</v>
      </c>
      <c r="AC13" s="1">
        <v>6</v>
      </c>
    </row>
    <row r="14" spans="1:29">
      <c r="A14" s="12" t="s">
        <v>438</v>
      </c>
      <c r="B14" s="6" t="s">
        <v>418</v>
      </c>
      <c r="C14" s="12" t="s">
        <v>12</v>
      </c>
      <c r="D14" s="12">
        <v>3</v>
      </c>
      <c r="E14" s="12">
        <v>1</v>
      </c>
      <c r="F14" s="12">
        <v>4</v>
      </c>
      <c r="G14" s="12">
        <v>5</v>
      </c>
      <c r="H14" s="12" t="s">
        <v>441</v>
      </c>
      <c r="I14" s="6" t="s">
        <v>334</v>
      </c>
      <c r="J14" s="12" t="s">
        <v>12</v>
      </c>
      <c r="K14" s="12">
        <v>3</v>
      </c>
      <c r="L14" s="12">
        <v>0</v>
      </c>
      <c r="M14" s="12">
        <v>3</v>
      </c>
      <c r="N14" s="12">
        <v>4</v>
      </c>
      <c r="P14" s="1" t="s">
        <v>360</v>
      </c>
      <c r="Q14" s="3" t="s">
        <v>13</v>
      </c>
      <c r="R14" s="1" t="s">
        <v>12</v>
      </c>
      <c r="S14" s="1">
        <v>2</v>
      </c>
      <c r="T14" s="1">
        <v>1</v>
      </c>
      <c r="U14" s="1">
        <v>3</v>
      </c>
      <c r="V14" s="1">
        <v>4</v>
      </c>
      <c r="W14" s="1" t="s">
        <v>488</v>
      </c>
      <c r="X14" s="3" t="s">
        <v>489</v>
      </c>
      <c r="Y14" s="1" t="s">
        <v>12</v>
      </c>
      <c r="Z14" s="1">
        <v>3</v>
      </c>
      <c r="AA14" s="1">
        <v>1</v>
      </c>
      <c r="AB14" s="1">
        <v>4</v>
      </c>
      <c r="AC14" s="1">
        <v>5</v>
      </c>
    </row>
    <row r="15" spans="1:29">
      <c r="A15" s="12" t="s">
        <v>439</v>
      </c>
      <c r="B15" s="6" t="s">
        <v>403</v>
      </c>
      <c r="C15" s="12" t="s">
        <v>12</v>
      </c>
      <c r="D15" s="12">
        <v>3</v>
      </c>
      <c r="E15" s="12">
        <v>1</v>
      </c>
      <c r="F15" s="12">
        <v>4</v>
      </c>
      <c r="G15" s="12">
        <v>4</v>
      </c>
      <c r="H15" s="1" t="s">
        <v>146</v>
      </c>
      <c r="I15" s="3" t="s">
        <v>564</v>
      </c>
      <c r="J15" s="1" t="s">
        <v>20</v>
      </c>
      <c r="K15" s="1">
        <v>2</v>
      </c>
      <c r="L15" s="1">
        <v>0</v>
      </c>
      <c r="M15" s="1">
        <v>2</v>
      </c>
      <c r="N15" s="1">
        <v>2</v>
      </c>
      <c r="P15" s="1" t="s">
        <v>361</v>
      </c>
      <c r="Q15" s="3" t="s">
        <v>14</v>
      </c>
      <c r="R15" s="1" t="s">
        <v>12</v>
      </c>
      <c r="S15" s="1">
        <v>2</v>
      </c>
      <c r="T15" s="1">
        <v>0</v>
      </c>
      <c r="U15" s="1">
        <v>2</v>
      </c>
      <c r="V15" s="1">
        <v>3</v>
      </c>
      <c r="W15" s="1" t="s">
        <v>146</v>
      </c>
      <c r="X15" s="3" t="s">
        <v>202</v>
      </c>
      <c r="Y15" s="1" t="s">
        <v>20</v>
      </c>
      <c r="Z15" s="1">
        <v>2</v>
      </c>
      <c r="AA15" s="1">
        <v>0</v>
      </c>
      <c r="AB15" s="1">
        <v>2</v>
      </c>
      <c r="AC15" s="1">
        <v>2</v>
      </c>
    </row>
    <row r="16" spans="1:29">
      <c r="A16" s="12" t="s">
        <v>440</v>
      </c>
      <c r="B16" s="6" t="s">
        <v>388</v>
      </c>
      <c r="C16" s="12" t="s">
        <v>12</v>
      </c>
      <c r="D16" s="12">
        <v>2</v>
      </c>
      <c r="E16" s="12">
        <v>0</v>
      </c>
      <c r="F16" s="12">
        <v>2</v>
      </c>
      <c r="G16" s="12">
        <v>3</v>
      </c>
      <c r="H16" s="1" t="s">
        <v>22</v>
      </c>
      <c r="I16" s="3" t="s">
        <v>565</v>
      </c>
      <c r="J16" s="1" t="s">
        <v>20</v>
      </c>
      <c r="K16" s="1">
        <v>2</v>
      </c>
      <c r="L16" s="1">
        <v>0</v>
      </c>
      <c r="M16" s="1">
        <v>2</v>
      </c>
      <c r="N16" s="1">
        <v>2</v>
      </c>
      <c r="P16" s="1" t="s">
        <v>145</v>
      </c>
      <c r="Q16" s="3" t="s">
        <v>201</v>
      </c>
      <c r="R16" s="1" t="s">
        <v>20</v>
      </c>
      <c r="S16" s="1">
        <v>2</v>
      </c>
      <c r="T16" s="1">
        <v>0</v>
      </c>
      <c r="U16" s="1">
        <v>2</v>
      </c>
      <c r="V16" s="1">
        <v>2</v>
      </c>
      <c r="W16" s="1" t="s">
        <v>22</v>
      </c>
      <c r="X16" s="3" t="s">
        <v>282</v>
      </c>
      <c r="Y16" s="1" t="s">
        <v>20</v>
      </c>
      <c r="Z16" s="1">
        <v>2</v>
      </c>
      <c r="AA16" s="1">
        <v>0</v>
      </c>
      <c r="AB16" s="1">
        <v>2</v>
      </c>
      <c r="AC16" s="1">
        <v>2</v>
      </c>
    </row>
    <row r="17" spans="1:29">
      <c r="A17" s="1" t="s">
        <v>145</v>
      </c>
      <c r="B17" s="3" t="s">
        <v>566</v>
      </c>
      <c r="C17" s="1" t="s">
        <v>20</v>
      </c>
      <c r="D17" s="1">
        <v>2</v>
      </c>
      <c r="E17" s="1">
        <v>0</v>
      </c>
      <c r="F17" s="1">
        <v>2</v>
      </c>
      <c r="G17" s="1">
        <v>2</v>
      </c>
      <c r="H17" s="1" t="s">
        <v>24</v>
      </c>
      <c r="I17" s="3" t="s">
        <v>206</v>
      </c>
      <c r="J17" s="1" t="s">
        <v>20</v>
      </c>
      <c r="K17" s="1">
        <v>1</v>
      </c>
      <c r="L17" s="1">
        <v>2</v>
      </c>
      <c r="M17" s="1">
        <v>2</v>
      </c>
      <c r="N17" s="1">
        <v>2</v>
      </c>
      <c r="P17" s="1" t="s">
        <v>21</v>
      </c>
      <c r="Q17" s="3" t="s">
        <v>203</v>
      </c>
      <c r="R17" s="1" t="s">
        <v>20</v>
      </c>
      <c r="S17" s="1">
        <v>2</v>
      </c>
      <c r="T17" s="1">
        <v>0</v>
      </c>
      <c r="U17" s="1">
        <v>2</v>
      </c>
      <c r="V17" s="1">
        <v>2</v>
      </c>
      <c r="W17" s="1" t="s">
        <v>24</v>
      </c>
      <c r="X17" s="3" t="s">
        <v>206</v>
      </c>
      <c r="Y17" s="1" t="s">
        <v>20</v>
      </c>
      <c r="Z17" s="1">
        <v>1</v>
      </c>
      <c r="AA17" s="1">
        <v>2</v>
      </c>
      <c r="AB17" s="1">
        <v>2</v>
      </c>
      <c r="AC17" s="1">
        <v>2</v>
      </c>
    </row>
    <row r="18" spans="1:29">
      <c r="A18" s="1" t="s">
        <v>21</v>
      </c>
      <c r="B18" s="3" t="s">
        <v>567</v>
      </c>
      <c r="C18" s="1" t="s">
        <v>20</v>
      </c>
      <c r="D18" s="1">
        <v>2</v>
      </c>
      <c r="E18" s="1">
        <v>0</v>
      </c>
      <c r="F18" s="1">
        <v>2</v>
      </c>
      <c r="G18" s="1">
        <v>2</v>
      </c>
      <c r="H18" s="1" t="s">
        <v>147</v>
      </c>
      <c r="I18" s="3" t="s">
        <v>148</v>
      </c>
      <c r="J18" s="1" t="s">
        <v>20</v>
      </c>
      <c r="K18" s="1">
        <v>0</v>
      </c>
      <c r="L18" s="1">
        <v>2</v>
      </c>
      <c r="M18" s="1">
        <v>1</v>
      </c>
      <c r="N18" s="1">
        <v>1</v>
      </c>
      <c r="P18" s="1" t="s">
        <v>23</v>
      </c>
      <c r="Q18" s="3" t="s">
        <v>205</v>
      </c>
      <c r="R18" s="1" t="s">
        <v>20</v>
      </c>
      <c r="S18" s="1">
        <v>1</v>
      </c>
      <c r="T18" s="1">
        <v>0</v>
      </c>
      <c r="U18" s="1">
        <v>1</v>
      </c>
      <c r="V18" s="1">
        <v>1</v>
      </c>
      <c r="W18" s="1" t="s">
        <v>15</v>
      </c>
      <c r="X18" s="3" t="s">
        <v>16</v>
      </c>
      <c r="Y18" s="1" t="s">
        <v>17</v>
      </c>
      <c r="Z18" s="1">
        <v>0</v>
      </c>
      <c r="AA18" s="1">
        <v>2</v>
      </c>
      <c r="AB18" s="1">
        <v>0</v>
      </c>
      <c r="AC18" s="1">
        <v>2</v>
      </c>
    </row>
    <row r="19" spans="1:29">
      <c r="A19" s="1" t="s">
        <v>23</v>
      </c>
      <c r="B19" s="3" t="s">
        <v>205</v>
      </c>
      <c r="C19" s="1" t="s">
        <v>20</v>
      </c>
      <c r="D19" s="1">
        <v>1</v>
      </c>
      <c r="E19" s="1">
        <v>0</v>
      </c>
      <c r="F19" s="1">
        <v>1</v>
      </c>
      <c r="G19" s="1">
        <v>1</v>
      </c>
      <c r="H19" s="1" t="s">
        <v>18</v>
      </c>
      <c r="I19" s="3" t="s">
        <v>19</v>
      </c>
      <c r="J19" s="1" t="s">
        <v>17</v>
      </c>
      <c r="K19" s="1">
        <v>0</v>
      </c>
      <c r="L19" s="1">
        <v>2</v>
      </c>
      <c r="M19" s="1">
        <v>0</v>
      </c>
      <c r="N19" s="1">
        <v>2</v>
      </c>
      <c r="P19" s="1" t="s">
        <v>25</v>
      </c>
      <c r="Q19" s="3" t="s">
        <v>26</v>
      </c>
      <c r="R19" s="1" t="s">
        <v>20</v>
      </c>
      <c r="S19" s="1">
        <v>2</v>
      </c>
      <c r="T19" s="1">
        <v>0</v>
      </c>
      <c r="U19" s="1">
        <v>2</v>
      </c>
      <c r="V19" s="1">
        <v>2</v>
      </c>
      <c r="W19" s="1" t="s">
        <v>18</v>
      </c>
      <c r="X19" s="3" t="s">
        <v>19</v>
      </c>
      <c r="Y19" s="1" t="s">
        <v>17</v>
      </c>
      <c r="Z19" s="1">
        <v>0</v>
      </c>
      <c r="AA19" s="1">
        <v>2</v>
      </c>
      <c r="AB19" s="1">
        <v>0</v>
      </c>
      <c r="AC19" s="1">
        <v>2</v>
      </c>
    </row>
    <row r="20" spans="1:29">
      <c r="A20" s="1" t="s">
        <v>25</v>
      </c>
      <c r="B20" s="3" t="s">
        <v>26</v>
      </c>
      <c r="C20" s="1" t="s">
        <v>20</v>
      </c>
      <c r="D20" s="1">
        <v>2</v>
      </c>
      <c r="E20" s="1">
        <v>0</v>
      </c>
      <c r="F20" s="1">
        <v>2</v>
      </c>
      <c r="G20" s="1">
        <v>2</v>
      </c>
      <c r="H20" s="1" t="s">
        <v>15</v>
      </c>
      <c r="I20" s="3" t="s">
        <v>16</v>
      </c>
      <c r="J20" s="1" t="s">
        <v>17</v>
      </c>
      <c r="K20" s="1">
        <v>0</v>
      </c>
      <c r="L20" s="1">
        <v>2</v>
      </c>
      <c r="M20" s="1">
        <v>0</v>
      </c>
      <c r="N20" s="1">
        <v>2</v>
      </c>
      <c r="P20" s="1" t="s">
        <v>27</v>
      </c>
      <c r="Q20" s="3" t="s">
        <v>143</v>
      </c>
      <c r="R20" s="1" t="s">
        <v>144</v>
      </c>
      <c r="S20" s="1">
        <v>1</v>
      </c>
      <c r="T20" s="1">
        <v>1</v>
      </c>
      <c r="U20" s="1">
        <v>0</v>
      </c>
      <c r="V20" s="1">
        <v>1</v>
      </c>
      <c r="W20" s="12" t="s">
        <v>147</v>
      </c>
      <c r="X20" s="6" t="s">
        <v>148</v>
      </c>
      <c r="Y20" s="12" t="s">
        <v>20</v>
      </c>
      <c r="Z20" s="12">
        <v>0</v>
      </c>
      <c r="AA20" s="12">
        <v>2</v>
      </c>
      <c r="AB20" s="12">
        <v>1</v>
      </c>
      <c r="AC20" s="12">
        <v>1</v>
      </c>
    </row>
    <row r="21" spans="1:29">
      <c r="A21" s="1" t="s">
        <v>27</v>
      </c>
      <c r="B21" s="3" t="s">
        <v>143</v>
      </c>
      <c r="C21" s="1" t="s">
        <v>144</v>
      </c>
      <c r="D21" s="1">
        <v>1</v>
      </c>
      <c r="E21" s="1">
        <v>1</v>
      </c>
      <c r="F21" s="1">
        <v>0</v>
      </c>
      <c r="G21" s="1">
        <v>1</v>
      </c>
      <c r="H21" s="12"/>
      <c r="I21" s="94"/>
      <c r="J21" s="74"/>
      <c r="K21" s="12"/>
      <c r="L21" s="12"/>
      <c r="M21" s="12"/>
      <c r="N21" s="12"/>
      <c r="P21" s="70"/>
      <c r="Q21" s="94" t="s">
        <v>208</v>
      </c>
      <c r="R21" s="74"/>
      <c r="S21" s="12">
        <f>SUM(S11:S20)</f>
        <v>21</v>
      </c>
      <c r="T21" s="12">
        <f>SUM(T11:T20)</f>
        <v>4</v>
      </c>
      <c r="U21" s="12">
        <f>SUM(U11:U20)</f>
        <v>23</v>
      </c>
      <c r="V21" s="12">
        <f>SUM(V11:V20)</f>
        <v>30</v>
      </c>
      <c r="W21" s="12"/>
      <c r="X21" s="94" t="s">
        <v>208</v>
      </c>
      <c r="Y21" s="74"/>
      <c r="Z21" s="12">
        <f>SUM(Z11:Z20)</f>
        <v>17</v>
      </c>
      <c r="AA21" s="12">
        <f>SUM(AA11:AA20)-AA18</f>
        <v>10</v>
      </c>
      <c r="AB21" s="12">
        <f>SUM(AB11:AB20)</f>
        <v>23</v>
      </c>
      <c r="AC21" s="12">
        <v>31</v>
      </c>
    </row>
    <row r="22" spans="1:29">
      <c r="A22" s="70" t="s">
        <v>460</v>
      </c>
      <c r="B22" s="3" t="s">
        <v>461</v>
      </c>
      <c r="C22" s="1"/>
      <c r="D22" s="1"/>
      <c r="E22" s="1"/>
      <c r="F22" s="1"/>
      <c r="G22" s="1"/>
      <c r="H22" s="1"/>
      <c r="I22" s="3"/>
      <c r="J22" s="1"/>
      <c r="K22" s="1"/>
      <c r="L22" s="1"/>
      <c r="M22" s="1"/>
      <c r="N22" s="1"/>
      <c r="P22" s="100" t="s">
        <v>28</v>
      </c>
      <c r="Q22" s="101"/>
      <c r="R22" s="100">
        <v>25</v>
      </c>
      <c r="S22" s="105"/>
      <c r="T22" s="105"/>
      <c r="U22" s="105"/>
      <c r="V22" s="101"/>
      <c r="W22" s="100" t="s">
        <v>28</v>
      </c>
      <c r="X22" s="101"/>
      <c r="Y22" s="100">
        <f>Z21+AA21</f>
        <v>27</v>
      </c>
      <c r="Z22" s="105"/>
      <c r="AA22" s="105"/>
      <c r="AB22" s="105"/>
      <c r="AC22" s="101"/>
    </row>
    <row r="23" spans="1:29">
      <c r="A23" s="70" t="s">
        <v>462</v>
      </c>
      <c r="B23" s="3" t="s">
        <v>463</v>
      </c>
      <c r="C23" s="1"/>
      <c r="D23" s="1"/>
      <c r="E23" s="1"/>
      <c r="F23" s="1"/>
      <c r="G23" s="1"/>
      <c r="H23" s="1"/>
      <c r="I23" s="6"/>
      <c r="J23" s="1"/>
      <c r="K23" s="12"/>
      <c r="L23" s="12"/>
      <c r="M23" s="12"/>
      <c r="N23" s="12"/>
      <c r="P23" s="70"/>
      <c r="Q23" s="3"/>
      <c r="R23" s="1"/>
      <c r="S23" s="1"/>
      <c r="T23" s="1"/>
      <c r="U23" s="1"/>
      <c r="V23" s="1"/>
      <c r="W23" s="1"/>
      <c r="X23" s="3"/>
      <c r="Y23" s="1"/>
      <c r="Z23" s="1"/>
      <c r="AA23" s="1"/>
      <c r="AB23" s="1"/>
      <c r="AC23" s="1"/>
    </row>
    <row r="24" spans="1:29">
      <c r="A24" s="12" t="s">
        <v>28</v>
      </c>
      <c r="B24" s="6"/>
      <c r="C24" s="12" t="s">
        <v>12</v>
      </c>
      <c r="D24" s="12">
        <f>+D11+D12+D13+D14+D15+D16</f>
        <v>15</v>
      </c>
      <c r="E24" s="12">
        <f t="shared" ref="E24:G24" si="0">+E11+E12+E13+E14+E15+E16</f>
        <v>3</v>
      </c>
      <c r="F24" s="12">
        <f t="shared" si="0"/>
        <v>18</v>
      </c>
      <c r="G24" s="12">
        <f t="shared" si="0"/>
        <v>23</v>
      </c>
      <c r="H24" s="12" t="s">
        <v>28</v>
      </c>
      <c r="I24" s="6"/>
      <c r="J24" s="12" t="s">
        <v>12</v>
      </c>
      <c r="K24" s="12">
        <f>+K11+K12+K13+K14</f>
        <v>12</v>
      </c>
      <c r="L24" s="12">
        <f t="shared" ref="L24:N24" si="1">+L11+L12+L13+L14</f>
        <v>3</v>
      </c>
      <c r="M24" s="12">
        <f t="shared" si="1"/>
        <v>15</v>
      </c>
      <c r="N24" s="12">
        <f t="shared" si="1"/>
        <v>21</v>
      </c>
      <c r="P24" s="96" t="s">
        <v>29</v>
      </c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</row>
    <row r="25" spans="1:29">
      <c r="A25" s="12" t="s">
        <v>28</v>
      </c>
      <c r="B25" s="6"/>
      <c r="C25" s="12" t="s">
        <v>20</v>
      </c>
      <c r="D25" s="12">
        <f>+D17+D18+D19+D20</f>
        <v>7</v>
      </c>
      <c r="E25" s="12">
        <f t="shared" ref="E25:G25" si="2">+E17+E18+E19+E20</f>
        <v>0</v>
      </c>
      <c r="F25" s="12">
        <f t="shared" si="2"/>
        <v>7</v>
      </c>
      <c r="G25" s="12">
        <f t="shared" si="2"/>
        <v>7</v>
      </c>
      <c r="H25" s="12" t="s">
        <v>28</v>
      </c>
      <c r="I25" s="6"/>
      <c r="J25" s="12" t="s">
        <v>20</v>
      </c>
      <c r="K25" s="12">
        <f>+K15+K16+K17+K18</f>
        <v>5</v>
      </c>
      <c r="L25" s="12">
        <f t="shared" ref="L25:N25" si="3">+L15+L16+L17+L18</f>
        <v>4</v>
      </c>
      <c r="M25" s="12">
        <f t="shared" si="3"/>
        <v>7</v>
      </c>
      <c r="N25" s="12">
        <f t="shared" si="3"/>
        <v>7</v>
      </c>
      <c r="P25" s="96" t="s">
        <v>2</v>
      </c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</row>
    <row r="26" spans="1:29">
      <c r="A26" s="12" t="s">
        <v>28</v>
      </c>
      <c r="B26" s="6"/>
      <c r="C26" s="12" t="s">
        <v>144</v>
      </c>
      <c r="D26" s="12">
        <f>+D21</f>
        <v>1</v>
      </c>
      <c r="E26" s="12">
        <f t="shared" ref="E26:G26" si="4">+E21</f>
        <v>1</v>
      </c>
      <c r="F26" s="12">
        <f t="shared" si="4"/>
        <v>0</v>
      </c>
      <c r="G26" s="12">
        <f t="shared" si="4"/>
        <v>1</v>
      </c>
      <c r="H26" s="12" t="s">
        <v>28</v>
      </c>
      <c r="I26" s="6"/>
      <c r="J26" s="12" t="s">
        <v>17</v>
      </c>
      <c r="K26" s="12">
        <f>+K19</f>
        <v>0</v>
      </c>
      <c r="L26" s="12">
        <f t="shared" ref="L26:N26" si="5">+L19</f>
        <v>2</v>
      </c>
      <c r="M26" s="12">
        <f t="shared" si="5"/>
        <v>0</v>
      </c>
      <c r="N26" s="12">
        <f t="shared" si="5"/>
        <v>2</v>
      </c>
      <c r="P26" s="96" t="s">
        <v>30</v>
      </c>
      <c r="Q26" s="96"/>
      <c r="R26" s="96"/>
      <c r="S26" s="96"/>
      <c r="T26" s="96"/>
      <c r="U26" s="96"/>
      <c r="V26" s="96"/>
      <c r="W26" s="96" t="s">
        <v>31</v>
      </c>
      <c r="X26" s="96"/>
      <c r="Y26" s="96"/>
      <c r="Z26" s="96"/>
      <c r="AA26" s="96"/>
      <c r="AB26" s="96"/>
      <c r="AC26" s="96"/>
    </row>
    <row r="27" spans="1:29">
      <c r="A27" s="7" t="s">
        <v>150</v>
      </c>
      <c r="B27" s="6"/>
      <c r="C27" s="12"/>
      <c r="D27" s="12">
        <f>SUM(D24:D26)</f>
        <v>23</v>
      </c>
      <c r="E27" s="12">
        <f t="shared" ref="E27:G27" si="6">SUM(E24:E26)</f>
        <v>4</v>
      </c>
      <c r="F27" s="12">
        <f t="shared" si="6"/>
        <v>25</v>
      </c>
      <c r="G27" s="12">
        <f t="shared" si="6"/>
        <v>31</v>
      </c>
      <c r="H27" s="7" t="s">
        <v>150</v>
      </c>
      <c r="I27" s="6"/>
      <c r="J27" s="12"/>
      <c r="K27" s="12">
        <f>SUM(K24:K26)</f>
        <v>17</v>
      </c>
      <c r="L27" s="12">
        <f t="shared" ref="L27:N27" si="7">SUM(L24:L26)</f>
        <v>9</v>
      </c>
      <c r="M27" s="12">
        <f t="shared" si="7"/>
        <v>22</v>
      </c>
      <c r="N27" s="12">
        <f t="shared" si="7"/>
        <v>30</v>
      </c>
      <c r="P27" s="12" t="s">
        <v>5</v>
      </c>
      <c r="Q27" s="6" t="s">
        <v>6</v>
      </c>
      <c r="R27" s="12" t="s">
        <v>7</v>
      </c>
      <c r="S27" s="12" t="s">
        <v>8</v>
      </c>
      <c r="T27" s="12" t="s">
        <v>9</v>
      </c>
      <c r="U27" s="12" t="s">
        <v>10</v>
      </c>
      <c r="V27" s="12" t="s">
        <v>11</v>
      </c>
      <c r="W27" s="12" t="s">
        <v>5</v>
      </c>
      <c r="X27" s="6" t="s">
        <v>6</v>
      </c>
      <c r="Y27" s="12" t="s">
        <v>7</v>
      </c>
      <c r="Z27" s="12" t="s">
        <v>8</v>
      </c>
      <c r="AA27" s="12" t="s">
        <v>9</v>
      </c>
      <c r="AB27" s="12" t="s">
        <v>10</v>
      </c>
      <c r="AC27" s="12" t="s">
        <v>11</v>
      </c>
    </row>
    <row r="28" spans="1:29">
      <c r="A28" s="100"/>
      <c r="B28" s="101"/>
      <c r="C28" s="100"/>
      <c r="D28" s="105"/>
      <c r="E28" s="105"/>
      <c r="F28" s="105"/>
      <c r="G28" s="101"/>
      <c r="H28" s="100"/>
      <c r="I28" s="101"/>
      <c r="J28" s="100"/>
      <c r="K28" s="105"/>
      <c r="L28" s="105"/>
      <c r="M28" s="105"/>
      <c r="N28" s="101"/>
      <c r="P28" s="1" t="s">
        <v>362</v>
      </c>
      <c r="Q28" s="3" t="s">
        <v>363</v>
      </c>
      <c r="R28" s="1" t="s">
        <v>12</v>
      </c>
      <c r="S28" s="1">
        <v>2</v>
      </c>
      <c r="T28" s="1">
        <v>1</v>
      </c>
      <c r="U28" s="1">
        <v>3</v>
      </c>
      <c r="V28" s="1">
        <v>5</v>
      </c>
      <c r="W28" s="1" t="s">
        <v>364</v>
      </c>
      <c r="X28" s="3" t="s">
        <v>365</v>
      </c>
      <c r="Y28" s="1" t="s">
        <v>12</v>
      </c>
      <c r="Z28" s="1">
        <v>2</v>
      </c>
      <c r="AA28" s="1">
        <v>1</v>
      </c>
      <c r="AB28" s="1">
        <v>3</v>
      </c>
      <c r="AC28" s="1">
        <v>5</v>
      </c>
    </row>
    <row r="29" spans="1:29">
      <c r="A29" s="96" t="s">
        <v>29</v>
      </c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P29" s="1" t="s">
        <v>490</v>
      </c>
      <c r="Q29" s="3" t="s">
        <v>491</v>
      </c>
      <c r="R29" s="1" t="s">
        <v>12</v>
      </c>
      <c r="S29" s="1">
        <v>3</v>
      </c>
      <c r="T29" s="1">
        <v>0</v>
      </c>
      <c r="U29" s="1">
        <v>3</v>
      </c>
      <c r="V29" s="1">
        <v>4</v>
      </c>
      <c r="W29" s="1" t="s">
        <v>366</v>
      </c>
      <c r="X29" s="3" t="s">
        <v>367</v>
      </c>
      <c r="Y29" s="1" t="s">
        <v>12</v>
      </c>
      <c r="Z29" s="1">
        <v>2</v>
      </c>
      <c r="AA29" s="1">
        <v>1</v>
      </c>
      <c r="AB29" s="1">
        <v>3</v>
      </c>
      <c r="AC29" s="1">
        <v>5</v>
      </c>
    </row>
    <row r="30" spans="1:29">
      <c r="A30" s="96" t="s">
        <v>2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P30" s="1" t="s">
        <v>492</v>
      </c>
      <c r="Q30" s="3" t="s">
        <v>368</v>
      </c>
      <c r="R30" s="1" t="s">
        <v>12</v>
      </c>
      <c r="S30" s="1">
        <v>2</v>
      </c>
      <c r="T30" s="1">
        <v>1</v>
      </c>
      <c r="U30" s="1">
        <v>3</v>
      </c>
      <c r="V30" s="1">
        <v>5</v>
      </c>
      <c r="W30" s="1" t="s">
        <v>369</v>
      </c>
      <c r="X30" s="3" t="s">
        <v>370</v>
      </c>
      <c r="Y30" s="1" t="s">
        <v>12</v>
      </c>
      <c r="Z30" s="1">
        <v>3</v>
      </c>
      <c r="AA30" s="1">
        <v>0</v>
      </c>
      <c r="AB30" s="1">
        <v>3</v>
      </c>
      <c r="AC30" s="1">
        <v>4</v>
      </c>
    </row>
    <row r="31" spans="1:29">
      <c r="A31" s="96" t="s">
        <v>30</v>
      </c>
      <c r="B31" s="96"/>
      <c r="C31" s="96"/>
      <c r="D31" s="96"/>
      <c r="E31" s="96"/>
      <c r="F31" s="96"/>
      <c r="G31" s="96"/>
      <c r="H31" s="96" t="s">
        <v>31</v>
      </c>
      <c r="I31" s="96"/>
      <c r="J31" s="96"/>
      <c r="K31" s="96"/>
      <c r="L31" s="96"/>
      <c r="M31" s="96"/>
      <c r="N31" s="96"/>
      <c r="P31" s="1" t="s">
        <v>371</v>
      </c>
      <c r="Q31" s="3" t="s">
        <v>372</v>
      </c>
      <c r="R31" s="1" t="s">
        <v>12</v>
      </c>
      <c r="S31" s="1">
        <v>2</v>
      </c>
      <c r="T31" s="1">
        <v>1</v>
      </c>
      <c r="U31" s="1">
        <v>3</v>
      </c>
      <c r="V31" s="1">
        <v>5</v>
      </c>
      <c r="W31" s="1" t="s">
        <v>373</v>
      </c>
      <c r="X31" s="3" t="s">
        <v>374</v>
      </c>
      <c r="Y31" s="1" t="s">
        <v>12</v>
      </c>
      <c r="Z31" s="1">
        <v>2</v>
      </c>
      <c r="AA31" s="1">
        <v>1</v>
      </c>
      <c r="AB31" s="1">
        <v>3</v>
      </c>
      <c r="AC31" s="1">
        <v>5</v>
      </c>
    </row>
    <row r="32" spans="1:29">
      <c r="A32" s="12" t="s">
        <v>5</v>
      </c>
      <c r="B32" s="6" t="s">
        <v>6</v>
      </c>
      <c r="C32" s="12" t="s">
        <v>7</v>
      </c>
      <c r="D32" s="12" t="s">
        <v>8</v>
      </c>
      <c r="E32" s="12" t="s">
        <v>9</v>
      </c>
      <c r="F32" s="12" t="s">
        <v>10</v>
      </c>
      <c r="G32" s="12" t="s">
        <v>11</v>
      </c>
      <c r="H32" s="12" t="s">
        <v>5</v>
      </c>
      <c r="I32" s="6" t="s">
        <v>6</v>
      </c>
      <c r="J32" s="12" t="s">
        <v>7</v>
      </c>
      <c r="K32" s="12" t="s">
        <v>8</v>
      </c>
      <c r="L32" s="12" t="s">
        <v>9</v>
      </c>
      <c r="M32" s="12" t="s">
        <v>10</v>
      </c>
      <c r="N32" s="12" t="s">
        <v>11</v>
      </c>
      <c r="P32" s="1" t="s">
        <v>32</v>
      </c>
      <c r="Q32" s="3" t="s">
        <v>222</v>
      </c>
      <c r="R32" s="1" t="s">
        <v>20</v>
      </c>
      <c r="S32" s="1">
        <v>2</v>
      </c>
      <c r="T32" s="1">
        <v>0</v>
      </c>
      <c r="U32" s="1">
        <v>2</v>
      </c>
      <c r="V32" s="1">
        <v>2</v>
      </c>
      <c r="W32" s="1" t="s">
        <v>33</v>
      </c>
      <c r="X32" s="3" t="s">
        <v>224</v>
      </c>
      <c r="Y32" s="1" t="s">
        <v>20</v>
      </c>
      <c r="Z32" s="1">
        <v>2</v>
      </c>
      <c r="AA32" s="1">
        <v>0</v>
      </c>
      <c r="AB32" s="1">
        <v>2</v>
      </c>
      <c r="AC32" s="1">
        <v>2</v>
      </c>
    </row>
    <row r="33" spans="1:29">
      <c r="A33" s="1" t="s">
        <v>362</v>
      </c>
      <c r="B33" s="3" t="s">
        <v>363</v>
      </c>
      <c r="C33" s="1" t="s">
        <v>12</v>
      </c>
      <c r="D33" s="1">
        <v>2</v>
      </c>
      <c r="E33" s="1">
        <v>1</v>
      </c>
      <c r="F33" s="1">
        <v>3</v>
      </c>
      <c r="G33" s="1">
        <v>4</v>
      </c>
      <c r="H33" s="1" t="s">
        <v>364</v>
      </c>
      <c r="I33" s="3" t="s">
        <v>365</v>
      </c>
      <c r="J33" s="1" t="s">
        <v>12</v>
      </c>
      <c r="K33" s="1">
        <v>2</v>
      </c>
      <c r="L33" s="1">
        <v>1</v>
      </c>
      <c r="M33" s="1">
        <v>3</v>
      </c>
      <c r="N33" s="1">
        <v>5</v>
      </c>
      <c r="P33" s="1"/>
      <c r="Q33" s="3" t="s">
        <v>34</v>
      </c>
      <c r="R33" s="1" t="s">
        <v>17</v>
      </c>
      <c r="S33" s="1">
        <v>2</v>
      </c>
      <c r="T33" s="1">
        <v>0</v>
      </c>
      <c r="U33" s="1">
        <v>2</v>
      </c>
      <c r="V33" s="1">
        <v>3</v>
      </c>
      <c r="W33" s="1"/>
      <c r="X33" s="3" t="s">
        <v>34</v>
      </c>
      <c r="Y33" s="1" t="s">
        <v>17</v>
      </c>
      <c r="Z33" s="1">
        <v>2</v>
      </c>
      <c r="AA33" s="1">
        <v>0</v>
      </c>
      <c r="AB33" s="1">
        <v>2</v>
      </c>
      <c r="AC33" s="1">
        <v>3</v>
      </c>
    </row>
    <row r="34" spans="1:29">
      <c r="A34" s="1" t="s">
        <v>371</v>
      </c>
      <c r="B34" s="3" t="s">
        <v>372</v>
      </c>
      <c r="C34" s="1" t="s">
        <v>12</v>
      </c>
      <c r="D34" s="1">
        <v>2</v>
      </c>
      <c r="E34" s="1">
        <v>1</v>
      </c>
      <c r="F34" s="1">
        <v>3</v>
      </c>
      <c r="G34" s="1">
        <v>5</v>
      </c>
      <c r="H34" s="1" t="s">
        <v>366</v>
      </c>
      <c r="I34" s="3" t="s">
        <v>367</v>
      </c>
      <c r="J34" s="1" t="s">
        <v>12</v>
      </c>
      <c r="K34" s="1">
        <v>2</v>
      </c>
      <c r="L34" s="1">
        <v>1</v>
      </c>
      <c r="M34" s="1">
        <v>3</v>
      </c>
      <c r="N34" s="1">
        <v>5</v>
      </c>
      <c r="P34" s="1"/>
      <c r="Q34" s="3" t="s">
        <v>34</v>
      </c>
      <c r="R34" s="1" t="s">
        <v>17</v>
      </c>
      <c r="S34" s="1">
        <v>2</v>
      </c>
      <c r="T34" s="1">
        <v>0</v>
      </c>
      <c r="U34" s="1">
        <v>2</v>
      </c>
      <c r="V34" s="1">
        <v>3</v>
      </c>
      <c r="W34" s="1"/>
      <c r="X34" s="3" t="s">
        <v>34</v>
      </c>
      <c r="Y34" s="1" t="s">
        <v>17</v>
      </c>
      <c r="Z34" s="1">
        <v>2</v>
      </c>
      <c r="AA34" s="1">
        <v>0</v>
      </c>
      <c r="AB34" s="1">
        <v>2</v>
      </c>
      <c r="AC34" s="1">
        <v>3</v>
      </c>
    </row>
    <row r="35" spans="1:29">
      <c r="A35" s="12" t="s">
        <v>442</v>
      </c>
      <c r="B35" s="6" t="s">
        <v>407</v>
      </c>
      <c r="C35" s="12" t="s">
        <v>12</v>
      </c>
      <c r="D35" s="12">
        <v>3</v>
      </c>
      <c r="E35" s="12">
        <v>0</v>
      </c>
      <c r="F35" s="12">
        <v>3</v>
      </c>
      <c r="G35" s="12">
        <v>5</v>
      </c>
      <c r="H35" s="1" t="s">
        <v>369</v>
      </c>
      <c r="I35" s="3" t="s">
        <v>370</v>
      </c>
      <c r="J35" s="1" t="s">
        <v>12</v>
      </c>
      <c r="K35" s="1">
        <v>3</v>
      </c>
      <c r="L35" s="1">
        <v>0</v>
      </c>
      <c r="M35" s="1">
        <v>3</v>
      </c>
      <c r="N35" s="1">
        <v>4</v>
      </c>
      <c r="P35" s="1"/>
      <c r="Q35" s="3" t="s">
        <v>34</v>
      </c>
      <c r="R35" s="1" t="str">
        <f>R34</f>
        <v>S</v>
      </c>
      <c r="S35" s="1">
        <v>2</v>
      </c>
      <c r="T35" s="1">
        <f>T34</f>
        <v>0</v>
      </c>
      <c r="U35" s="1">
        <v>2</v>
      </c>
      <c r="V35" s="1">
        <v>3</v>
      </c>
      <c r="W35" s="1"/>
      <c r="X35" s="3" t="s">
        <v>34</v>
      </c>
      <c r="Y35" s="1" t="s">
        <v>17</v>
      </c>
      <c r="Z35" s="1">
        <v>2</v>
      </c>
      <c r="AA35" s="1">
        <v>0</v>
      </c>
      <c r="AB35" s="1">
        <v>2</v>
      </c>
      <c r="AC35" s="1">
        <v>3</v>
      </c>
    </row>
    <row r="36" spans="1:29">
      <c r="A36" s="12" t="s">
        <v>443</v>
      </c>
      <c r="B36" s="6" t="s">
        <v>392</v>
      </c>
      <c r="C36" s="12" t="s">
        <v>12</v>
      </c>
      <c r="D36" s="12">
        <v>2</v>
      </c>
      <c r="E36" s="12">
        <v>1</v>
      </c>
      <c r="F36" s="12">
        <v>3</v>
      </c>
      <c r="G36" s="12">
        <v>5</v>
      </c>
      <c r="H36" s="1" t="s">
        <v>373</v>
      </c>
      <c r="I36" s="3" t="s">
        <v>374</v>
      </c>
      <c r="J36" s="1" t="s">
        <v>12</v>
      </c>
      <c r="K36" s="1">
        <v>2</v>
      </c>
      <c r="L36" s="1">
        <v>1</v>
      </c>
      <c r="M36" s="1">
        <v>3</v>
      </c>
      <c r="N36" s="1">
        <v>5</v>
      </c>
      <c r="P36" s="72"/>
      <c r="Q36" s="100" t="s">
        <v>208</v>
      </c>
      <c r="R36" s="101"/>
      <c r="S36" s="73">
        <f>SUM(S28:S35)</f>
        <v>17</v>
      </c>
      <c r="T36" s="73">
        <f>SUM(T28:T35)</f>
        <v>3</v>
      </c>
      <c r="U36" s="73">
        <f>SUM(U28:U35)</f>
        <v>20</v>
      </c>
      <c r="V36" s="74">
        <f>SUM(V28:V35)</f>
        <v>30</v>
      </c>
      <c r="W36" s="72"/>
      <c r="X36" s="100" t="s">
        <v>208</v>
      </c>
      <c r="Y36" s="101"/>
      <c r="Z36" s="73">
        <f>SUM(Z28:Z35)</f>
        <v>17</v>
      </c>
      <c r="AA36" s="73">
        <f>SUM(AA28:AA35)</f>
        <v>3</v>
      </c>
      <c r="AB36" s="73">
        <f>SUM(AB28:AB35)</f>
        <v>20</v>
      </c>
      <c r="AC36" s="74">
        <f>SUM(AC28:AC35)</f>
        <v>30</v>
      </c>
    </row>
    <row r="37" spans="1:29">
      <c r="A37" s="1" t="s">
        <v>32</v>
      </c>
      <c r="B37" s="3" t="s">
        <v>476</v>
      </c>
      <c r="C37" s="1" t="s">
        <v>20</v>
      </c>
      <c r="D37" s="1">
        <v>2</v>
      </c>
      <c r="E37" s="1">
        <v>0</v>
      </c>
      <c r="F37" s="1">
        <v>2</v>
      </c>
      <c r="G37" s="1">
        <v>2</v>
      </c>
      <c r="H37" s="1" t="s">
        <v>33</v>
      </c>
      <c r="I37" s="3" t="s">
        <v>475</v>
      </c>
      <c r="J37" s="1" t="s">
        <v>20</v>
      </c>
      <c r="K37" s="1">
        <v>2</v>
      </c>
      <c r="L37" s="1">
        <v>0</v>
      </c>
      <c r="M37" s="1">
        <v>2</v>
      </c>
      <c r="N37" s="1">
        <v>2</v>
      </c>
      <c r="P37" s="100" t="s">
        <v>28</v>
      </c>
      <c r="Q37" s="101"/>
      <c r="R37" s="100">
        <f>S36+T36</f>
        <v>20</v>
      </c>
      <c r="S37" s="105"/>
      <c r="T37" s="105"/>
      <c r="U37" s="105"/>
      <c r="V37" s="101"/>
      <c r="W37" s="100" t="s">
        <v>28</v>
      </c>
      <c r="X37" s="101"/>
      <c r="Y37" s="100">
        <f>Z36+AA36</f>
        <v>20</v>
      </c>
      <c r="Z37" s="105"/>
      <c r="AA37" s="105"/>
      <c r="AB37" s="105"/>
      <c r="AC37" s="101"/>
    </row>
    <row r="38" spans="1:29">
      <c r="A38" s="1"/>
      <c r="B38" s="3" t="s">
        <v>34</v>
      </c>
      <c r="C38" s="1" t="s">
        <v>17</v>
      </c>
      <c r="D38" s="1">
        <v>2</v>
      </c>
      <c r="E38" s="1">
        <v>0</v>
      </c>
      <c r="F38" s="1">
        <v>2</v>
      </c>
      <c r="G38" s="1">
        <v>3</v>
      </c>
      <c r="H38" s="1"/>
      <c r="I38" s="3" t="s">
        <v>34</v>
      </c>
      <c r="J38" s="1" t="s">
        <v>17</v>
      </c>
      <c r="K38" s="1">
        <v>2</v>
      </c>
      <c r="L38" s="1">
        <v>0</v>
      </c>
      <c r="M38" s="1">
        <v>2</v>
      </c>
      <c r="N38" s="1">
        <v>3</v>
      </c>
      <c r="P38" s="96" t="s">
        <v>35</v>
      </c>
      <c r="Q38" s="97"/>
      <c r="R38" s="97"/>
      <c r="S38" s="97"/>
      <c r="T38" s="97"/>
      <c r="U38" s="97"/>
      <c r="V38" s="97"/>
      <c r="W38" s="96" t="s">
        <v>35</v>
      </c>
      <c r="X38" s="96"/>
      <c r="Y38" s="96"/>
      <c r="Z38" s="96"/>
      <c r="AA38" s="96"/>
      <c r="AB38" s="96"/>
      <c r="AC38" s="96"/>
    </row>
    <row r="39" spans="1:29">
      <c r="A39" s="1"/>
      <c r="B39" s="3" t="s">
        <v>34</v>
      </c>
      <c r="C39" s="1" t="s">
        <v>17</v>
      </c>
      <c r="D39" s="1">
        <v>2</v>
      </c>
      <c r="E39" s="1">
        <v>0</v>
      </c>
      <c r="F39" s="1">
        <v>2</v>
      </c>
      <c r="G39" s="1">
        <v>3</v>
      </c>
      <c r="H39" s="1"/>
      <c r="I39" s="3" t="s">
        <v>34</v>
      </c>
      <c r="J39" s="1" t="s">
        <v>17</v>
      </c>
      <c r="K39" s="1">
        <v>2</v>
      </c>
      <c r="L39" s="1">
        <v>0</v>
      </c>
      <c r="M39" s="1">
        <v>2</v>
      </c>
      <c r="N39" s="1">
        <v>3</v>
      </c>
      <c r="P39" s="1" t="s">
        <v>375</v>
      </c>
      <c r="Q39" s="3" t="s">
        <v>376</v>
      </c>
      <c r="R39" s="1" t="s">
        <v>17</v>
      </c>
      <c r="S39" s="1">
        <v>2</v>
      </c>
      <c r="T39" s="1">
        <v>0</v>
      </c>
      <c r="U39" s="1">
        <v>2</v>
      </c>
      <c r="V39" s="1">
        <v>3</v>
      </c>
      <c r="W39" s="1" t="s">
        <v>377</v>
      </c>
      <c r="X39" s="3" t="s">
        <v>378</v>
      </c>
      <c r="Y39" s="1" t="s">
        <v>17</v>
      </c>
      <c r="Z39" s="1">
        <f t="shared" ref="Z39:Z45" si="8">Z29</f>
        <v>2</v>
      </c>
      <c r="AA39" s="1">
        <v>0</v>
      </c>
      <c r="AB39" s="1">
        <v>2</v>
      </c>
      <c r="AC39" s="1">
        <v>3</v>
      </c>
    </row>
    <row r="40" spans="1:29">
      <c r="A40" s="1"/>
      <c r="B40" s="3" t="s">
        <v>34</v>
      </c>
      <c r="C40" s="1" t="s">
        <v>17</v>
      </c>
      <c r="D40" s="1">
        <v>2</v>
      </c>
      <c r="E40" s="1">
        <v>0</v>
      </c>
      <c r="F40" s="1">
        <v>2</v>
      </c>
      <c r="G40" s="1">
        <v>3</v>
      </c>
      <c r="H40" s="1"/>
      <c r="I40" s="3" t="s">
        <v>34</v>
      </c>
      <c r="J40" s="1" t="s">
        <v>17</v>
      </c>
      <c r="K40" s="1">
        <v>2</v>
      </c>
      <c r="L40" s="1">
        <v>0</v>
      </c>
      <c r="M40" s="1">
        <v>2</v>
      </c>
      <c r="N40" s="1">
        <v>3</v>
      </c>
      <c r="P40" s="1" t="s">
        <v>493</v>
      </c>
      <c r="Q40" s="3" t="s">
        <v>379</v>
      </c>
      <c r="R40" s="1" t="s">
        <v>17</v>
      </c>
      <c r="S40" s="1">
        <v>2</v>
      </c>
      <c r="T40" s="1">
        <v>0</v>
      </c>
      <c r="U40" s="1">
        <v>2</v>
      </c>
      <c r="V40" s="1">
        <v>3</v>
      </c>
      <c r="W40" s="1" t="s">
        <v>380</v>
      </c>
      <c r="X40" s="3" t="s">
        <v>381</v>
      </c>
      <c r="Y40" s="1" t="s">
        <v>17</v>
      </c>
      <c r="Z40" s="1">
        <v>2</v>
      </c>
      <c r="AA40" s="1">
        <v>0</v>
      </c>
      <c r="AB40" s="1">
        <v>2</v>
      </c>
      <c r="AC40" s="1">
        <v>3</v>
      </c>
    </row>
    <row r="41" spans="1:29">
      <c r="A41" s="12" t="s">
        <v>28</v>
      </c>
      <c r="B41" s="6"/>
      <c r="C41" s="12" t="s">
        <v>12</v>
      </c>
      <c r="D41" s="12">
        <f>+D33+D34+D35+D36</f>
        <v>9</v>
      </c>
      <c r="E41" s="12">
        <f t="shared" ref="E41:G41" si="9">+E33+E34+E35+E36</f>
        <v>3</v>
      </c>
      <c r="F41" s="12">
        <f t="shared" si="9"/>
        <v>12</v>
      </c>
      <c r="G41" s="12">
        <f t="shared" si="9"/>
        <v>19</v>
      </c>
      <c r="H41" s="12" t="s">
        <v>28</v>
      </c>
      <c r="I41" s="6"/>
      <c r="J41" s="12" t="s">
        <v>12</v>
      </c>
      <c r="K41" s="12">
        <f>+K33+K34++K35+K36</f>
        <v>9</v>
      </c>
      <c r="L41" s="12">
        <f t="shared" ref="L41:N41" si="10">+L33+L34++L35+L36</f>
        <v>3</v>
      </c>
      <c r="M41" s="12">
        <f t="shared" si="10"/>
        <v>12</v>
      </c>
      <c r="N41" s="12">
        <f t="shared" si="10"/>
        <v>19</v>
      </c>
      <c r="P41" s="1" t="s">
        <v>382</v>
      </c>
      <c r="Q41" s="3" t="s">
        <v>383</v>
      </c>
      <c r="R41" s="1" t="s">
        <v>17</v>
      </c>
      <c r="S41" s="1">
        <v>2</v>
      </c>
      <c r="T41" s="1">
        <v>0</v>
      </c>
      <c r="U41" s="1">
        <v>2</v>
      </c>
      <c r="V41" s="1">
        <v>3</v>
      </c>
      <c r="W41" s="1" t="s">
        <v>494</v>
      </c>
      <c r="X41" s="3" t="s">
        <v>384</v>
      </c>
      <c r="Y41" s="1" t="s">
        <v>17</v>
      </c>
      <c r="Z41" s="1">
        <f t="shared" si="8"/>
        <v>2</v>
      </c>
      <c r="AA41" s="1">
        <v>0</v>
      </c>
      <c r="AB41" s="1">
        <v>2</v>
      </c>
      <c r="AC41" s="1">
        <v>3</v>
      </c>
    </row>
    <row r="42" spans="1:29">
      <c r="A42" s="12" t="s">
        <v>28</v>
      </c>
      <c r="B42" s="6"/>
      <c r="C42" s="12" t="s">
        <v>20</v>
      </c>
      <c r="D42" s="12">
        <f>+D37</f>
        <v>2</v>
      </c>
      <c r="E42" s="12">
        <f t="shared" ref="E42:G42" si="11">+E37</f>
        <v>0</v>
      </c>
      <c r="F42" s="12">
        <f t="shared" si="11"/>
        <v>2</v>
      </c>
      <c r="G42" s="12">
        <f t="shared" si="11"/>
        <v>2</v>
      </c>
      <c r="H42" s="12" t="s">
        <v>28</v>
      </c>
      <c r="I42" s="6"/>
      <c r="J42" s="12" t="s">
        <v>20</v>
      </c>
      <c r="K42" s="12">
        <f>+K37</f>
        <v>2</v>
      </c>
      <c r="L42" s="12">
        <f t="shared" ref="L42:N42" si="12">+L37</f>
        <v>0</v>
      </c>
      <c r="M42" s="12">
        <f t="shared" si="12"/>
        <v>2</v>
      </c>
      <c r="N42" s="12">
        <f t="shared" si="12"/>
        <v>2</v>
      </c>
      <c r="P42" s="1" t="s">
        <v>385</v>
      </c>
      <c r="Q42" s="3" t="s">
        <v>386</v>
      </c>
      <c r="R42" s="1" t="s">
        <v>17</v>
      </c>
      <c r="S42" s="1">
        <v>2</v>
      </c>
      <c r="T42" s="1">
        <v>0</v>
      </c>
      <c r="U42" s="1">
        <v>2</v>
      </c>
      <c r="V42" s="1">
        <v>3</v>
      </c>
      <c r="W42" s="1" t="s">
        <v>387</v>
      </c>
      <c r="X42" s="3" t="s">
        <v>349</v>
      </c>
      <c r="Y42" s="1" t="s">
        <v>17</v>
      </c>
      <c r="Z42" s="1">
        <f t="shared" si="8"/>
        <v>2</v>
      </c>
      <c r="AA42" s="1">
        <v>0</v>
      </c>
      <c r="AB42" s="1">
        <v>2</v>
      </c>
      <c r="AC42" s="1">
        <v>3</v>
      </c>
    </row>
    <row r="43" spans="1:29">
      <c r="A43" s="12" t="s">
        <v>28</v>
      </c>
      <c r="B43" s="6"/>
      <c r="C43" s="12" t="s">
        <v>17</v>
      </c>
      <c r="D43" s="12">
        <f>+D38+D39+D40</f>
        <v>6</v>
      </c>
      <c r="E43" s="12">
        <f t="shared" ref="E43:G43" si="13">+E38+E39+E40</f>
        <v>0</v>
      </c>
      <c r="F43" s="12">
        <f t="shared" si="13"/>
        <v>6</v>
      </c>
      <c r="G43" s="12">
        <f t="shared" si="13"/>
        <v>9</v>
      </c>
      <c r="H43" s="12" t="s">
        <v>28</v>
      </c>
      <c r="I43" s="6"/>
      <c r="J43" s="12" t="s">
        <v>17</v>
      </c>
      <c r="K43" s="12">
        <f>+K38+K39+K40</f>
        <v>6</v>
      </c>
      <c r="L43" s="12">
        <f t="shared" ref="L43:N43" si="14">+L38+L39+L40</f>
        <v>0</v>
      </c>
      <c r="M43" s="12">
        <f t="shared" si="14"/>
        <v>6</v>
      </c>
      <c r="N43" s="12">
        <f t="shared" si="14"/>
        <v>9</v>
      </c>
      <c r="P43" s="1" t="s">
        <v>495</v>
      </c>
      <c r="Q43" s="3" t="s">
        <v>388</v>
      </c>
      <c r="R43" s="1" t="s">
        <v>17</v>
      </c>
      <c r="S43" s="1">
        <v>2</v>
      </c>
      <c r="T43" s="1">
        <v>0</v>
      </c>
      <c r="U43" s="1">
        <v>2</v>
      </c>
      <c r="V43" s="1">
        <v>3</v>
      </c>
      <c r="W43" s="1" t="s">
        <v>389</v>
      </c>
      <c r="X43" s="3" t="s">
        <v>36</v>
      </c>
      <c r="Y43" s="1" t="s">
        <v>17</v>
      </c>
      <c r="Z43" s="1">
        <f t="shared" si="8"/>
        <v>2</v>
      </c>
      <c r="AA43" s="1">
        <v>0</v>
      </c>
      <c r="AB43" s="1">
        <v>2</v>
      </c>
      <c r="AC43" s="1">
        <v>3</v>
      </c>
    </row>
    <row r="44" spans="1:29">
      <c r="A44" s="7" t="s">
        <v>150</v>
      </c>
      <c r="B44" s="6"/>
      <c r="C44" s="12"/>
      <c r="D44" s="12">
        <f>SUM(D41:D43)</f>
        <v>17</v>
      </c>
      <c r="E44" s="12">
        <f t="shared" ref="E44:G44" si="15">SUM(E41:E43)</f>
        <v>3</v>
      </c>
      <c r="F44" s="12">
        <f t="shared" si="15"/>
        <v>20</v>
      </c>
      <c r="G44" s="12">
        <f t="shared" si="15"/>
        <v>30</v>
      </c>
      <c r="H44" s="7" t="s">
        <v>150</v>
      </c>
      <c r="I44" s="6"/>
      <c r="J44" s="12"/>
      <c r="K44" s="12">
        <v>18</v>
      </c>
      <c r="L44" s="12">
        <v>19</v>
      </c>
      <c r="M44" s="12">
        <v>20</v>
      </c>
      <c r="N44" s="12">
        <f>SUM(N41:N43)</f>
        <v>30</v>
      </c>
      <c r="P44" s="1" t="s">
        <v>390</v>
      </c>
      <c r="Q44" s="3" t="s">
        <v>391</v>
      </c>
      <c r="R44" s="1" t="s">
        <v>17</v>
      </c>
      <c r="S44" s="1">
        <v>2</v>
      </c>
      <c r="T44" s="1">
        <v>0</v>
      </c>
      <c r="U44" s="1">
        <v>2</v>
      </c>
      <c r="V44" s="1">
        <v>3</v>
      </c>
      <c r="W44" s="1" t="s">
        <v>496</v>
      </c>
      <c r="X44" s="3" t="s">
        <v>392</v>
      </c>
      <c r="Y44" s="1" t="s">
        <v>17</v>
      </c>
      <c r="Z44" s="1">
        <f t="shared" si="8"/>
        <v>2</v>
      </c>
      <c r="AA44" s="1">
        <v>0</v>
      </c>
      <c r="AB44" s="1">
        <v>2</v>
      </c>
      <c r="AC44" s="1">
        <v>3</v>
      </c>
    </row>
    <row r="45" spans="1:29">
      <c r="A45" s="94" t="s">
        <v>35</v>
      </c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4"/>
      <c r="P45" s="1" t="s">
        <v>393</v>
      </c>
      <c r="Q45" s="3" t="s">
        <v>244</v>
      </c>
      <c r="R45" s="1" t="s">
        <v>17</v>
      </c>
      <c r="S45" s="1">
        <v>2</v>
      </c>
      <c r="T45" s="1">
        <v>0</v>
      </c>
      <c r="U45" s="1">
        <v>2</v>
      </c>
      <c r="V45" s="1">
        <v>3</v>
      </c>
      <c r="W45" s="1" t="s">
        <v>394</v>
      </c>
      <c r="X45" s="3" t="s">
        <v>345</v>
      </c>
      <c r="Y45" s="1" t="s">
        <v>17</v>
      </c>
      <c r="Z45" s="1">
        <f t="shared" si="8"/>
        <v>2</v>
      </c>
      <c r="AA45" s="1">
        <v>0</v>
      </c>
      <c r="AB45" s="1">
        <v>2</v>
      </c>
      <c r="AC45" s="1">
        <v>3</v>
      </c>
    </row>
    <row r="46" spans="1:29">
      <c r="A46" s="1" t="s">
        <v>375</v>
      </c>
      <c r="B46" s="3" t="s">
        <v>376</v>
      </c>
      <c r="C46" s="1" t="s">
        <v>17</v>
      </c>
      <c r="D46" s="1">
        <v>2</v>
      </c>
      <c r="E46" s="1">
        <v>0</v>
      </c>
      <c r="F46" s="1">
        <v>2</v>
      </c>
      <c r="G46" s="1">
        <v>3</v>
      </c>
      <c r="H46" s="1" t="s">
        <v>377</v>
      </c>
      <c r="I46" s="3" t="s">
        <v>378</v>
      </c>
      <c r="J46" s="1" t="s">
        <v>17</v>
      </c>
      <c r="K46" s="1">
        <f>K34</f>
        <v>2</v>
      </c>
      <c r="L46" s="1">
        <v>0</v>
      </c>
      <c r="M46" s="1">
        <v>2</v>
      </c>
      <c r="N46" s="1">
        <v>3</v>
      </c>
      <c r="P46" s="1" t="s">
        <v>395</v>
      </c>
      <c r="Q46" s="3" t="s">
        <v>37</v>
      </c>
      <c r="R46" s="1" t="s">
        <v>17</v>
      </c>
      <c r="S46" s="1">
        <v>2</v>
      </c>
      <c r="T46" s="1">
        <v>0</v>
      </c>
      <c r="U46" s="1">
        <v>2</v>
      </c>
      <c r="V46" s="1">
        <v>3</v>
      </c>
      <c r="W46" s="1" t="s">
        <v>396</v>
      </c>
      <c r="X46" s="3" t="s">
        <v>298</v>
      </c>
      <c r="Y46" s="1" t="s">
        <v>17</v>
      </c>
      <c r="Z46" s="1">
        <v>2</v>
      </c>
      <c r="AA46" s="1">
        <v>0</v>
      </c>
      <c r="AB46" s="1">
        <v>2</v>
      </c>
      <c r="AC46" s="1">
        <v>3</v>
      </c>
    </row>
    <row r="47" spans="1:29">
      <c r="A47" s="1" t="s">
        <v>382</v>
      </c>
      <c r="B47" s="3" t="s">
        <v>383</v>
      </c>
      <c r="C47" s="1" t="s">
        <v>17</v>
      </c>
      <c r="D47" s="1">
        <v>2</v>
      </c>
      <c r="E47" s="1">
        <v>0</v>
      </c>
      <c r="F47" s="1">
        <v>2</v>
      </c>
      <c r="G47" s="1">
        <v>3</v>
      </c>
      <c r="H47" s="1" t="s">
        <v>380</v>
      </c>
      <c r="I47" s="3" t="s">
        <v>381</v>
      </c>
      <c r="J47" s="1" t="s">
        <v>17</v>
      </c>
      <c r="K47" s="1">
        <v>2</v>
      </c>
      <c r="L47" s="1">
        <v>0</v>
      </c>
      <c r="M47" s="1">
        <v>2</v>
      </c>
      <c r="N47" s="1">
        <v>3</v>
      </c>
      <c r="P47" s="1" t="s">
        <v>397</v>
      </c>
      <c r="Q47" s="3" t="s">
        <v>398</v>
      </c>
      <c r="R47" s="1" t="s">
        <v>17</v>
      </c>
      <c r="S47" s="1">
        <v>2</v>
      </c>
      <c r="T47" s="1">
        <v>0</v>
      </c>
      <c r="U47" s="1">
        <v>2</v>
      </c>
      <c r="V47" s="1">
        <v>3</v>
      </c>
      <c r="W47" s="1" t="s">
        <v>399</v>
      </c>
      <c r="X47" s="3" t="s">
        <v>400</v>
      </c>
      <c r="Y47" s="1" t="s">
        <v>17</v>
      </c>
      <c r="Z47" s="1">
        <f>Z39</f>
        <v>2</v>
      </c>
      <c r="AA47" s="1">
        <v>0</v>
      </c>
      <c r="AB47" s="1">
        <v>2</v>
      </c>
      <c r="AC47" s="1">
        <v>3</v>
      </c>
    </row>
    <row r="48" spans="1:29">
      <c r="A48" s="1" t="s">
        <v>385</v>
      </c>
      <c r="B48" s="3" t="s">
        <v>386</v>
      </c>
      <c r="C48" s="1" t="s">
        <v>17</v>
      </c>
      <c r="D48" s="1">
        <v>2</v>
      </c>
      <c r="E48" s="1">
        <v>0</v>
      </c>
      <c r="F48" s="1">
        <v>2</v>
      </c>
      <c r="G48" s="1">
        <v>3</v>
      </c>
      <c r="H48" s="1" t="s">
        <v>387</v>
      </c>
      <c r="I48" s="3" t="s">
        <v>349</v>
      </c>
      <c r="J48" s="1" t="s">
        <v>17</v>
      </c>
      <c r="K48" s="1">
        <f t="shared" ref="K48:K51" si="16">K36</f>
        <v>2</v>
      </c>
      <c r="L48" s="1">
        <v>0</v>
      </c>
      <c r="M48" s="1">
        <v>2</v>
      </c>
      <c r="N48" s="1">
        <v>3</v>
      </c>
      <c r="P48" s="1" t="s">
        <v>141</v>
      </c>
      <c r="Q48" s="3" t="s">
        <v>142</v>
      </c>
      <c r="R48" s="1" t="s">
        <v>17</v>
      </c>
      <c r="S48" s="1">
        <v>2</v>
      </c>
      <c r="T48" s="1">
        <v>0</v>
      </c>
      <c r="U48" s="1">
        <v>2</v>
      </c>
      <c r="V48" s="1">
        <v>3</v>
      </c>
      <c r="W48" s="1" t="s">
        <v>401</v>
      </c>
      <c r="X48" s="3" t="s">
        <v>402</v>
      </c>
      <c r="Y48" s="1" t="s">
        <v>17</v>
      </c>
      <c r="Z48" s="1">
        <v>2</v>
      </c>
      <c r="AA48" s="1">
        <v>0</v>
      </c>
      <c r="AB48" s="1">
        <v>2</v>
      </c>
      <c r="AC48" s="1">
        <v>3</v>
      </c>
    </row>
    <row r="49" spans="1:29">
      <c r="A49" s="1" t="s">
        <v>390</v>
      </c>
      <c r="B49" s="3" t="s">
        <v>391</v>
      </c>
      <c r="C49" s="1" t="s">
        <v>17</v>
      </c>
      <c r="D49" s="1">
        <v>2</v>
      </c>
      <c r="E49" s="1">
        <v>0</v>
      </c>
      <c r="F49" s="1">
        <v>2</v>
      </c>
      <c r="G49" s="1">
        <v>3</v>
      </c>
      <c r="H49" s="1" t="s">
        <v>389</v>
      </c>
      <c r="I49" s="3" t="s">
        <v>36</v>
      </c>
      <c r="J49" s="1" t="s">
        <v>17</v>
      </c>
      <c r="K49" s="1">
        <f t="shared" si="16"/>
        <v>2</v>
      </c>
      <c r="L49" s="1">
        <v>0</v>
      </c>
      <c r="M49" s="1">
        <v>2</v>
      </c>
      <c r="N49" s="1">
        <v>3</v>
      </c>
      <c r="P49" s="70" t="s">
        <v>177</v>
      </c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2">
        <f>V21+AC21+V36+AC36</f>
        <v>121</v>
      </c>
    </row>
    <row r="50" spans="1:29">
      <c r="A50" s="1" t="s">
        <v>393</v>
      </c>
      <c r="B50" s="3" t="s">
        <v>244</v>
      </c>
      <c r="C50" s="1" t="s">
        <v>17</v>
      </c>
      <c r="D50" s="1">
        <v>2</v>
      </c>
      <c r="E50" s="1">
        <v>0</v>
      </c>
      <c r="F50" s="1">
        <v>2</v>
      </c>
      <c r="G50" s="1">
        <v>3</v>
      </c>
      <c r="H50" s="1" t="s">
        <v>394</v>
      </c>
      <c r="I50" s="3" t="s">
        <v>345</v>
      </c>
      <c r="J50" s="1" t="s">
        <v>17</v>
      </c>
      <c r="K50" s="1">
        <f t="shared" si="16"/>
        <v>2</v>
      </c>
      <c r="L50" s="1">
        <v>0</v>
      </c>
      <c r="M50" s="1">
        <v>2</v>
      </c>
      <c r="N50" s="1">
        <v>3</v>
      </c>
    </row>
    <row r="51" spans="1:29">
      <c r="A51" s="1" t="s">
        <v>395</v>
      </c>
      <c r="B51" s="3" t="s">
        <v>37</v>
      </c>
      <c r="C51" s="1" t="s">
        <v>17</v>
      </c>
      <c r="D51" s="1">
        <v>2</v>
      </c>
      <c r="E51" s="1">
        <v>0</v>
      </c>
      <c r="F51" s="1">
        <v>2</v>
      </c>
      <c r="G51" s="1">
        <v>3</v>
      </c>
      <c r="H51" s="1" t="s">
        <v>396</v>
      </c>
      <c r="I51" s="3" t="s">
        <v>298</v>
      </c>
      <c r="J51" s="1" t="s">
        <v>17</v>
      </c>
      <c r="K51" s="1">
        <f t="shared" si="16"/>
        <v>2</v>
      </c>
      <c r="L51" s="1">
        <v>0</v>
      </c>
      <c r="M51" s="1">
        <v>2</v>
      </c>
      <c r="N51" s="1">
        <v>3</v>
      </c>
    </row>
    <row r="52" spans="1:29">
      <c r="A52" s="1" t="s">
        <v>397</v>
      </c>
      <c r="B52" s="3" t="s">
        <v>398</v>
      </c>
      <c r="C52" s="1" t="s">
        <v>17</v>
      </c>
      <c r="D52" s="1">
        <v>2</v>
      </c>
      <c r="E52" s="1">
        <v>0</v>
      </c>
      <c r="F52" s="1">
        <v>2</v>
      </c>
      <c r="G52" s="1">
        <v>3</v>
      </c>
      <c r="H52" s="1" t="s">
        <v>399</v>
      </c>
      <c r="I52" s="3" t="s">
        <v>400</v>
      </c>
      <c r="J52" s="1" t="s">
        <v>17</v>
      </c>
      <c r="K52" s="1">
        <v>2</v>
      </c>
      <c r="L52" s="1">
        <v>0</v>
      </c>
      <c r="M52" s="1">
        <v>2</v>
      </c>
      <c r="N52" s="1">
        <v>3</v>
      </c>
    </row>
    <row r="53" spans="1:29">
      <c r="A53" s="12" t="s">
        <v>444</v>
      </c>
      <c r="B53" s="6" t="s">
        <v>404</v>
      </c>
      <c r="C53" s="12" t="s">
        <v>17</v>
      </c>
      <c r="D53" s="12">
        <v>2</v>
      </c>
      <c r="E53" s="12">
        <v>0</v>
      </c>
      <c r="F53" s="12">
        <v>2</v>
      </c>
      <c r="G53" s="12">
        <v>3</v>
      </c>
      <c r="H53" s="1" t="s">
        <v>401</v>
      </c>
      <c r="I53" s="3" t="s">
        <v>402</v>
      </c>
      <c r="J53" s="1" t="s">
        <v>17</v>
      </c>
      <c r="K53" s="1">
        <f>K45</f>
        <v>0</v>
      </c>
      <c r="L53" s="1">
        <v>0</v>
      </c>
      <c r="M53" s="1">
        <v>2</v>
      </c>
      <c r="N53" s="1">
        <v>3</v>
      </c>
    </row>
    <row r="54" spans="1:29">
      <c r="A54" s="12" t="s">
        <v>445</v>
      </c>
      <c r="B54" s="6" t="s">
        <v>384</v>
      </c>
      <c r="C54" s="12" t="s">
        <v>17</v>
      </c>
      <c r="D54" s="12">
        <v>2</v>
      </c>
      <c r="E54" s="12">
        <v>0</v>
      </c>
      <c r="F54" s="12">
        <v>2</v>
      </c>
      <c r="G54" s="12">
        <v>3</v>
      </c>
      <c r="H54" s="12" t="s">
        <v>446</v>
      </c>
      <c r="I54" s="6" t="s">
        <v>379</v>
      </c>
      <c r="J54" s="12" t="s">
        <v>17</v>
      </c>
      <c r="K54" s="12">
        <f t="shared" ref="K54" si="17">K42</f>
        <v>2</v>
      </c>
      <c r="L54" s="12">
        <v>0</v>
      </c>
      <c r="M54" s="12">
        <v>2</v>
      </c>
      <c r="N54" s="12">
        <v>3</v>
      </c>
    </row>
    <row r="55" spans="1:29">
      <c r="A55" s="1" t="s">
        <v>141</v>
      </c>
      <c r="B55" s="3" t="s">
        <v>142</v>
      </c>
      <c r="C55" s="1" t="s">
        <v>17</v>
      </c>
      <c r="D55" s="1">
        <v>2</v>
      </c>
      <c r="E55" s="1">
        <v>0</v>
      </c>
      <c r="F55" s="1">
        <v>2</v>
      </c>
      <c r="G55" s="1">
        <v>3</v>
      </c>
      <c r="H55" s="12" t="s">
        <v>447</v>
      </c>
      <c r="I55" s="6" t="s">
        <v>368</v>
      </c>
      <c r="J55" s="12" t="s">
        <v>17</v>
      </c>
      <c r="K55" s="12">
        <v>2</v>
      </c>
      <c r="L55" s="12">
        <v>0</v>
      </c>
      <c r="M55" s="12">
        <v>2</v>
      </c>
      <c r="N55" s="12">
        <v>3</v>
      </c>
    </row>
    <row r="56" spans="1:29">
      <c r="A56" s="1"/>
      <c r="B56" s="3"/>
      <c r="C56" s="1"/>
      <c r="D56" s="1"/>
      <c r="E56" s="1"/>
      <c r="F56" s="1"/>
      <c r="G56" s="1"/>
      <c r="H56" s="1" t="s">
        <v>577</v>
      </c>
      <c r="I56" s="3" t="s">
        <v>230</v>
      </c>
      <c r="J56" s="1" t="s">
        <v>17</v>
      </c>
      <c r="K56" s="1">
        <v>2</v>
      </c>
      <c r="L56" s="1">
        <v>0</v>
      </c>
      <c r="M56" s="1">
        <v>2</v>
      </c>
      <c r="N56" s="1">
        <v>3</v>
      </c>
    </row>
    <row r="57" spans="1:29">
      <c r="A57" s="70" t="s">
        <v>177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2">
        <f>+G27+N27+G44+N44</f>
        <v>121</v>
      </c>
    </row>
    <row r="58" spans="1:29">
      <c r="A58" s="77"/>
      <c r="B58" s="47" t="s">
        <v>263</v>
      </c>
    </row>
    <row r="59" spans="1:29">
      <c r="A59" s="77"/>
      <c r="B59" s="47" t="s">
        <v>264</v>
      </c>
    </row>
    <row r="60" spans="1:29">
      <c r="B60" s="44"/>
      <c r="D60" s="44"/>
      <c r="F60" s="44"/>
    </row>
    <row r="61" spans="1:29">
      <c r="B61" s="95"/>
      <c r="F61" s="95"/>
      <c r="K61" s="95"/>
    </row>
    <row r="62" spans="1:29">
      <c r="B62" s="44"/>
    </row>
    <row r="63" spans="1:29">
      <c r="B63" s="44"/>
    </row>
    <row r="64" spans="1:29">
      <c r="B64" s="44"/>
    </row>
    <row r="65" spans="2:10">
      <c r="B65" s="44"/>
    </row>
    <row r="66" spans="2:10">
      <c r="C66" s="44"/>
      <c r="F66" s="44"/>
    </row>
    <row r="67" spans="2:10">
      <c r="C67" s="95"/>
      <c r="J67" s="95"/>
    </row>
    <row r="68" spans="2:10">
      <c r="B68" s="49"/>
    </row>
  </sheetData>
  <mergeCells count="44">
    <mergeCell ref="A1:N1"/>
    <mergeCell ref="P1:AC1"/>
    <mergeCell ref="P37:Q37"/>
    <mergeCell ref="R37:V37"/>
    <mergeCell ref="W37:X37"/>
    <mergeCell ref="Y37:AC37"/>
    <mergeCell ref="P7:AC7"/>
    <mergeCell ref="P8:AC8"/>
    <mergeCell ref="P9:V9"/>
    <mergeCell ref="W9:AC9"/>
    <mergeCell ref="P22:Q22"/>
    <mergeCell ref="R22:V22"/>
    <mergeCell ref="W22:X22"/>
    <mergeCell ref="Y22:AC22"/>
    <mergeCell ref="P2:AC2"/>
    <mergeCell ref="Q3:AA3"/>
    <mergeCell ref="P38:V38"/>
    <mergeCell ref="W38:AC38"/>
    <mergeCell ref="P24:AC24"/>
    <mergeCell ref="P25:AC25"/>
    <mergeCell ref="P26:V26"/>
    <mergeCell ref="W26:AC26"/>
    <mergeCell ref="Q36:R36"/>
    <mergeCell ref="X36:Y36"/>
    <mergeCell ref="P4:AC4"/>
    <mergeCell ref="P5:AC5"/>
    <mergeCell ref="P6:AC6"/>
    <mergeCell ref="A29:N29"/>
    <mergeCell ref="A30:N30"/>
    <mergeCell ref="A7:N7"/>
    <mergeCell ref="A31:G31"/>
    <mergeCell ref="H31:N31"/>
    <mergeCell ref="A8:N8"/>
    <mergeCell ref="A9:G9"/>
    <mergeCell ref="H9:N9"/>
    <mergeCell ref="A28:B28"/>
    <mergeCell ref="C28:G28"/>
    <mergeCell ref="H28:I28"/>
    <mergeCell ref="J28:N28"/>
    <mergeCell ref="A2:N2"/>
    <mergeCell ref="A4:N4"/>
    <mergeCell ref="A5:N5"/>
    <mergeCell ref="A6:N6"/>
    <mergeCell ref="A3:N3"/>
  </mergeCells>
  <pageMargins left="0.31496062992125984" right="0.11811023622047245" top="0.19685039370078741" bottom="0" header="0.31496062992125984" footer="0.31496062992125984"/>
  <pageSetup paperSize="9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Q54"/>
  <sheetViews>
    <sheetView topLeftCell="B1" workbookViewId="0">
      <selection activeCell="H16" sqref="H16"/>
    </sheetView>
  </sheetViews>
  <sheetFormatPr defaultRowHeight="12"/>
  <cols>
    <col min="1" max="1" width="7.7109375" style="65" customWidth="1"/>
    <col min="2" max="2" width="22.7109375" style="66" customWidth="1"/>
    <col min="3" max="7" width="2.7109375" style="65" customWidth="1"/>
    <col min="8" max="8" width="4.7109375" style="65" customWidth="1"/>
    <col min="9" max="9" width="2.28515625" style="66" customWidth="1"/>
    <col min="10" max="10" width="7.7109375" style="66" customWidth="1"/>
    <col min="11" max="11" width="22.7109375" style="66" customWidth="1"/>
    <col min="12" max="16" width="2.7109375" style="66" customWidth="1"/>
    <col min="17" max="17" width="4.7109375" style="66" customWidth="1"/>
    <col min="18" max="16384" width="9.140625" style="66"/>
  </cols>
  <sheetData>
    <row r="1" spans="1:17" s="58" customFormat="1" ht="15" customHeight="1" thickTop="1">
      <c r="A1" s="130" t="s">
        <v>598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2"/>
    </row>
    <row r="2" spans="1:17" s="58" customFormat="1" ht="15" customHeight="1">
      <c r="A2" s="133" t="s">
        <v>599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5"/>
    </row>
    <row r="3" spans="1:17" s="58" customFormat="1" ht="15" customHeight="1">
      <c r="A3" s="133" t="s">
        <v>600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5"/>
    </row>
    <row r="4" spans="1:17" s="58" customFormat="1" ht="15" customHeight="1">
      <c r="A4" s="133" t="s">
        <v>601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5"/>
    </row>
    <row r="5" spans="1:17" s="58" customFormat="1" ht="15" customHeight="1">
      <c r="A5" s="133" t="s">
        <v>602</v>
      </c>
      <c r="B5" s="134"/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5"/>
    </row>
    <row r="6" spans="1:17" s="58" customFormat="1" ht="15" customHeight="1" thickBot="1">
      <c r="A6" s="114" t="s">
        <v>603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6"/>
    </row>
    <row r="7" spans="1:17" s="58" customFormat="1" ht="15" customHeight="1" thickTop="1" thickBot="1">
      <c r="A7" s="117"/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</row>
    <row r="8" spans="1:17" s="58" customFormat="1" ht="15" customHeight="1" thickTop="1" thickBot="1">
      <c r="A8" s="118" t="s">
        <v>1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20"/>
    </row>
    <row r="9" spans="1:17" s="58" customFormat="1" ht="15" customHeight="1" thickTop="1">
      <c r="A9" s="121" t="s">
        <v>3</v>
      </c>
      <c r="B9" s="122"/>
      <c r="C9" s="122"/>
      <c r="D9" s="122"/>
      <c r="E9" s="122"/>
      <c r="F9" s="122"/>
      <c r="G9" s="122"/>
      <c r="H9" s="123"/>
      <c r="I9" s="124"/>
      <c r="J9" s="121" t="s">
        <v>4</v>
      </c>
      <c r="K9" s="122"/>
      <c r="L9" s="122"/>
      <c r="M9" s="122"/>
      <c r="N9" s="122"/>
      <c r="O9" s="122"/>
      <c r="P9" s="122"/>
      <c r="Q9" s="123"/>
    </row>
    <row r="10" spans="1:17" s="61" customFormat="1" ht="24.95" customHeight="1">
      <c r="A10" s="59" t="s">
        <v>5</v>
      </c>
      <c r="B10" s="60" t="s">
        <v>6</v>
      </c>
      <c r="C10" s="126" t="s">
        <v>604</v>
      </c>
      <c r="D10" s="127"/>
      <c r="E10" s="13" t="s">
        <v>8</v>
      </c>
      <c r="F10" s="13" t="s">
        <v>9</v>
      </c>
      <c r="G10" s="13" t="s">
        <v>10</v>
      </c>
      <c r="H10" s="14" t="s">
        <v>11</v>
      </c>
      <c r="I10" s="124"/>
      <c r="J10" s="59" t="s">
        <v>5</v>
      </c>
      <c r="K10" s="60" t="s">
        <v>6</v>
      </c>
      <c r="L10" s="126" t="s">
        <v>604</v>
      </c>
      <c r="M10" s="127"/>
      <c r="N10" s="13" t="s">
        <v>8</v>
      </c>
      <c r="O10" s="13" t="s">
        <v>9</v>
      </c>
      <c r="P10" s="13" t="s">
        <v>10</v>
      </c>
      <c r="Q10" s="14" t="s">
        <v>11</v>
      </c>
    </row>
    <row r="11" spans="1:17" s="61" customFormat="1" ht="15" customHeight="1">
      <c r="A11" s="62" t="s">
        <v>605</v>
      </c>
      <c r="B11" s="63" t="s">
        <v>566</v>
      </c>
      <c r="C11" s="15" t="s">
        <v>20</v>
      </c>
      <c r="D11" s="15" t="s">
        <v>606</v>
      </c>
      <c r="E11" s="15">
        <v>2</v>
      </c>
      <c r="F11" s="15">
        <v>0</v>
      </c>
      <c r="G11" s="15">
        <f>ROUND(E11+(F11/2),0)</f>
        <v>2</v>
      </c>
      <c r="H11" s="64">
        <v>2</v>
      </c>
      <c r="I11" s="124"/>
      <c r="J11" s="62" t="s">
        <v>607</v>
      </c>
      <c r="K11" s="63" t="s">
        <v>564</v>
      </c>
      <c r="L11" s="15" t="s">
        <v>20</v>
      </c>
      <c r="M11" s="15" t="s">
        <v>606</v>
      </c>
      <c r="N11" s="15">
        <v>2</v>
      </c>
      <c r="O11" s="15">
        <v>0</v>
      </c>
      <c r="P11" s="15">
        <f>ROUND(N11+(O11/2),0)</f>
        <v>2</v>
      </c>
      <c r="Q11" s="64">
        <v>2</v>
      </c>
    </row>
    <row r="12" spans="1:17" s="61" customFormat="1" ht="15" customHeight="1">
      <c r="A12" s="62" t="s">
        <v>608</v>
      </c>
      <c r="B12" s="63" t="s">
        <v>567</v>
      </c>
      <c r="C12" s="15" t="s">
        <v>20</v>
      </c>
      <c r="D12" s="15" t="s">
        <v>606</v>
      </c>
      <c r="E12" s="15">
        <v>2</v>
      </c>
      <c r="F12" s="15">
        <v>0</v>
      </c>
      <c r="G12" s="15">
        <f t="shared" ref="G12:G21" si="0">ROUND(E12+(F12/2),0)</f>
        <v>2</v>
      </c>
      <c r="H12" s="64">
        <v>2</v>
      </c>
      <c r="I12" s="124"/>
      <c r="J12" s="62" t="s">
        <v>609</v>
      </c>
      <c r="K12" s="63" t="s">
        <v>565</v>
      </c>
      <c r="L12" s="15" t="s">
        <v>20</v>
      </c>
      <c r="M12" s="15" t="s">
        <v>606</v>
      </c>
      <c r="N12" s="15">
        <v>2</v>
      </c>
      <c r="O12" s="15">
        <v>0</v>
      </c>
      <c r="P12" s="15">
        <f t="shared" ref="P12:P21" si="1">ROUND(N12+(O12/2),0)</f>
        <v>2</v>
      </c>
      <c r="Q12" s="64">
        <v>2</v>
      </c>
    </row>
    <row r="13" spans="1:17" s="61" customFormat="1" ht="15" customHeight="1">
      <c r="A13" s="62" t="s">
        <v>610</v>
      </c>
      <c r="B13" s="63" t="s">
        <v>205</v>
      </c>
      <c r="C13" s="15" t="s">
        <v>20</v>
      </c>
      <c r="D13" s="15" t="s">
        <v>611</v>
      </c>
      <c r="E13" s="15">
        <v>1</v>
      </c>
      <c r="F13" s="15">
        <v>0</v>
      </c>
      <c r="G13" s="15">
        <f t="shared" si="0"/>
        <v>1</v>
      </c>
      <c r="H13" s="64">
        <v>1</v>
      </c>
      <c r="I13" s="124"/>
      <c r="J13" s="62" t="s">
        <v>612</v>
      </c>
      <c r="K13" s="63" t="s">
        <v>206</v>
      </c>
      <c r="L13" s="15" t="s">
        <v>20</v>
      </c>
      <c r="M13" s="15" t="s">
        <v>611</v>
      </c>
      <c r="N13" s="15">
        <v>1</v>
      </c>
      <c r="O13" s="15">
        <v>2</v>
      </c>
      <c r="P13" s="15">
        <f t="shared" si="1"/>
        <v>2</v>
      </c>
      <c r="Q13" s="64">
        <v>2</v>
      </c>
    </row>
    <row r="14" spans="1:17" s="61" customFormat="1" ht="15" customHeight="1">
      <c r="A14" s="62" t="s">
        <v>613</v>
      </c>
      <c r="B14" s="63" t="s">
        <v>26</v>
      </c>
      <c r="C14" s="15" t="s">
        <v>20</v>
      </c>
      <c r="D14" s="15" t="s">
        <v>611</v>
      </c>
      <c r="E14" s="15">
        <v>2</v>
      </c>
      <c r="F14" s="15">
        <v>0</v>
      </c>
      <c r="G14" s="15">
        <f t="shared" si="0"/>
        <v>2</v>
      </c>
      <c r="H14" s="64">
        <v>2</v>
      </c>
      <c r="I14" s="124"/>
      <c r="J14" s="62" t="s">
        <v>614</v>
      </c>
      <c r="K14" s="63" t="s">
        <v>148</v>
      </c>
      <c r="L14" s="15" t="s">
        <v>20</v>
      </c>
      <c r="M14" s="15" t="s">
        <v>606</v>
      </c>
      <c r="N14" s="15">
        <v>0</v>
      </c>
      <c r="O14" s="15">
        <v>2</v>
      </c>
      <c r="P14" s="15">
        <f t="shared" si="1"/>
        <v>1</v>
      </c>
      <c r="Q14" s="64">
        <v>1</v>
      </c>
    </row>
    <row r="15" spans="1:17" s="61" customFormat="1" ht="15" customHeight="1">
      <c r="A15" s="62" t="s">
        <v>615</v>
      </c>
      <c r="B15" s="63" t="s">
        <v>143</v>
      </c>
      <c r="C15" s="15" t="s">
        <v>144</v>
      </c>
      <c r="D15" s="15" t="s">
        <v>611</v>
      </c>
      <c r="E15" s="15">
        <v>1</v>
      </c>
      <c r="F15" s="15">
        <v>1</v>
      </c>
      <c r="G15" s="15">
        <f t="shared" si="0"/>
        <v>2</v>
      </c>
      <c r="H15" s="64">
        <v>1</v>
      </c>
      <c r="I15" s="124"/>
      <c r="J15" s="62" t="s">
        <v>18</v>
      </c>
      <c r="K15" s="63" t="s">
        <v>19</v>
      </c>
      <c r="L15" s="15" t="s">
        <v>20</v>
      </c>
      <c r="M15" s="15" t="s">
        <v>611</v>
      </c>
      <c r="N15" s="15">
        <v>0</v>
      </c>
      <c r="O15" s="15">
        <v>2</v>
      </c>
      <c r="P15" s="15">
        <f t="shared" si="1"/>
        <v>1</v>
      </c>
      <c r="Q15" s="64">
        <v>2</v>
      </c>
    </row>
    <row r="16" spans="1:17" s="61" customFormat="1" ht="15" customHeight="1">
      <c r="A16" s="62" t="s">
        <v>616</v>
      </c>
      <c r="B16" s="63" t="s">
        <v>14</v>
      </c>
      <c r="C16" s="15" t="s">
        <v>12</v>
      </c>
      <c r="D16" s="15" t="s">
        <v>611</v>
      </c>
      <c r="E16" s="15">
        <v>2</v>
      </c>
      <c r="F16" s="15">
        <v>0</v>
      </c>
      <c r="G16" s="15">
        <f t="shared" si="0"/>
        <v>2</v>
      </c>
      <c r="H16" s="64">
        <v>3</v>
      </c>
      <c r="I16" s="124"/>
      <c r="J16" s="62" t="s">
        <v>617</v>
      </c>
      <c r="K16" s="63" t="s">
        <v>318</v>
      </c>
      <c r="L16" s="15" t="s">
        <v>12</v>
      </c>
      <c r="M16" s="15" t="s">
        <v>611</v>
      </c>
      <c r="N16" s="15">
        <v>3</v>
      </c>
      <c r="O16" s="15">
        <v>1</v>
      </c>
      <c r="P16" s="15">
        <f t="shared" si="1"/>
        <v>4</v>
      </c>
      <c r="Q16" s="64">
        <v>4</v>
      </c>
    </row>
    <row r="17" spans="1:17" s="61" customFormat="1" ht="15" customHeight="1">
      <c r="A17" s="62" t="s">
        <v>618</v>
      </c>
      <c r="B17" s="63" t="s">
        <v>13</v>
      </c>
      <c r="C17" s="15" t="s">
        <v>12</v>
      </c>
      <c r="D17" s="15" t="s">
        <v>611</v>
      </c>
      <c r="E17" s="15">
        <v>1</v>
      </c>
      <c r="F17" s="15">
        <v>1</v>
      </c>
      <c r="G17" s="15">
        <f t="shared" si="0"/>
        <v>2</v>
      </c>
      <c r="H17" s="64">
        <v>3</v>
      </c>
      <c r="I17" s="124"/>
      <c r="J17" s="62" t="s">
        <v>619</v>
      </c>
      <c r="K17" s="63" t="s">
        <v>310</v>
      </c>
      <c r="L17" s="15" t="s">
        <v>12</v>
      </c>
      <c r="M17" s="15" t="s">
        <v>611</v>
      </c>
      <c r="N17" s="15">
        <v>3</v>
      </c>
      <c r="O17" s="15">
        <v>1</v>
      </c>
      <c r="P17" s="15">
        <f t="shared" si="1"/>
        <v>4</v>
      </c>
      <c r="Q17" s="64">
        <v>4</v>
      </c>
    </row>
    <row r="18" spans="1:17" s="61" customFormat="1" ht="15" customHeight="1">
      <c r="A18" s="62" t="s">
        <v>620</v>
      </c>
      <c r="B18" s="63" t="s">
        <v>312</v>
      </c>
      <c r="C18" s="15" t="s">
        <v>12</v>
      </c>
      <c r="D18" s="15" t="s">
        <v>611</v>
      </c>
      <c r="E18" s="15">
        <v>3</v>
      </c>
      <c r="F18" s="15">
        <v>0</v>
      </c>
      <c r="G18" s="15">
        <f t="shared" si="0"/>
        <v>3</v>
      </c>
      <c r="H18" s="64">
        <v>4</v>
      </c>
      <c r="I18" s="124"/>
      <c r="J18" s="62" t="s">
        <v>621</v>
      </c>
      <c r="K18" s="63" t="s">
        <v>622</v>
      </c>
      <c r="L18" s="15" t="s">
        <v>12</v>
      </c>
      <c r="M18" s="15" t="s">
        <v>611</v>
      </c>
      <c r="N18" s="15">
        <v>3</v>
      </c>
      <c r="O18" s="15">
        <v>1</v>
      </c>
      <c r="P18" s="15">
        <f t="shared" si="1"/>
        <v>4</v>
      </c>
      <c r="Q18" s="64">
        <v>4</v>
      </c>
    </row>
    <row r="19" spans="1:17" s="61" customFormat="1" ht="15" customHeight="1">
      <c r="A19" s="62" t="s">
        <v>623</v>
      </c>
      <c r="B19" s="63" t="s">
        <v>538</v>
      </c>
      <c r="C19" s="15" t="s">
        <v>12</v>
      </c>
      <c r="D19" s="15" t="s">
        <v>611</v>
      </c>
      <c r="E19" s="15">
        <v>2</v>
      </c>
      <c r="F19" s="15">
        <v>1</v>
      </c>
      <c r="G19" s="15">
        <f t="shared" si="0"/>
        <v>3</v>
      </c>
      <c r="H19" s="64">
        <v>4</v>
      </c>
      <c r="I19" s="124"/>
      <c r="J19" s="62" t="s">
        <v>624</v>
      </c>
      <c r="K19" s="63" t="s">
        <v>625</v>
      </c>
      <c r="L19" s="15" t="s">
        <v>12</v>
      </c>
      <c r="M19" s="15" t="s">
        <v>611</v>
      </c>
      <c r="N19" s="15">
        <v>2</v>
      </c>
      <c r="O19" s="15">
        <v>1</v>
      </c>
      <c r="P19" s="15">
        <f t="shared" si="1"/>
        <v>3</v>
      </c>
      <c r="Q19" s="64">
        <v>3</v>
      </c>
    </row>
    <row r="20" spans="1:17" s="61" customFormat="1" ht="15" customHeight="1">
      <c r="A20" s="62" t="s">
        <v>626</v>
      </c>
      <c r="B20" s="63" t="s">
        <v>409</v>
      </c>
      <c r="C20" s="15" t="s">
        <v>12</v>
      </c>
      <c r="D20" s="15" t="s">
        <v>611</v>
      </c>
      <c r="E20" s="15">
        <v>3</v>
      </c>
      <c r="F20" s="15">
        <v>1</v>
      </c>
      <c r="G20" s="15">
        <f t="shared" si="0"/>
        <v>4</v>
      </c>
      <c r="H20" s="64">
        <v>4</v>
      </c>
      <c r="I20" s="124"/>
      <c r="J20" s="62" t="s">
        <v>627</v>
      </c>
      <c r="K20" s="63" t="s">
        <v>628</v>
      </c>
      <c r="L20" s="15" t="s">
        <v>12</v>
      </c>
      <c r="M20" s="15" t="s">
        <v>611</v>
      </c>
      <c r="N20" s="15">
        <v>2</v>
      </c>
      <c r="O20" s="15">
        <v>1</v>
      </c>
      <c r="P20" s="15">
        <f t="shared" si="1"/>
        <v>3</v>
      </c>
      <c r="Q20" s="64">
        <v>3</v>
      </c>
    </row>
    <row r="21" spans="1:17" s="61" customFormat="1" ht="15" customHeight="1">
      <c r="A21" s="62" t="s">
        <v>629</v>
      </c>
      <c r="B21" s="63" t="s">
        <v>316</v>
      </c>
      <c r="C21" s="15" t="s">
        <v>12</v>
      </c>
      <c r="D21" s="15" t="s">
        <v>611</v>
      </c>
      <c r="E21" s="15">
        <v>3</v>
      </c>
      <c r="F21" s="15">
        <v>1</v>
      </c>
      <c r="G21" s="15">
        <f t="shared" si="0"/>
        <v>4</v>
      </c>
      <c r="H21" s="64">
        <v>4</v>
      </c>
      <c r="I21" s="124"/>
      <c r="J21" s="62" t="s">
        <v>630</v>
      </c>
      <c r="K21" s="63" t="s">
        <v>334</v>
      </c>
      <c r="L21" s="15" t="s">
        <v>12</v>
      </c>
      <c r="M21" s="15" t="s">
        <v>611</v>
      </c>
      <c r="N21" s="15">
        <v>3</v>
      </c>
      <c r="O21" s="15">
        <v>0</v>
      </c>
      <c r="P21" s="15">
        <f t="shared" si="1"/>
        <v>3</v>
      </c>
      <c r="Q21" s="64">
        <v>3</v>
      </c>
    </row>
    <row r="22" spans="1:17" s="61" customFormat="1" ht="15" customHeight="1">
      <c r="A22" s="128" t="s">
        <v>28</v>
      </c>
      <c r="B22" s="129"/>
      <c r="C22" s="127" t="s">
        <v>12</v>
      </c>
      <c r="D22" s="127"/>
      <c r="E22" s="13">
        <f ca="1">SUMIF($C$11:E21,$C$22,E11:E21)</f>
        <v>14</v>
      </c>
      <c r="F22" s="13">
        <f ca="1">SUMIF($C$11:F21,$C$22,F11:F21)</f>
        <v>4</v>
      </c>
      <c r="G22" s="13">
        <f ca="1">SUMIF($C$11:G21,$C$22,G11:G21)</f>
        <v>18</v>
      </c>
      <c r="H22" s="14">
        <f ca="1">SUMIF($C$11:H21,$C$22,H11:H21)</f>
        <v>22</v>
      </c>
      <c r="I22" s="124"/>
      <c r="J22" s="128" t="s">
        <v>28</v>
      </c>
      <c r="K22" s="129"/>
      <c r="L22" s="127" t="s">
        <v>12</v>
      </c>
      <c r="M22" s="127"/>
      <c r="N22" s="13">
        <f ca="1">SUMIF($L$11:N21,$L$22,N11:N21)</f>
        <v>16</v>
      </c>
      <c r="O22" s="13">
        <f ca="1">SUMIF($L$11:O21,$L$22,O11:O21)</f>
        <v>5</v>
      </c>
      <c r="P22" s="13">
        <f ca="1">SUMIF($L$11:P21,$L$22,P11:P21)</f>
        <v>21</v>
      </c>
      <c r="Q22" s="14">
        <f ca="1">SUMIF($L$11:Q21,$L$22,Q11:Q21)</f>
        <v>21</v>
      </c>
    </row>
    <row r="23" spans="1:17" s="61" customFormat="1" ht="15" customHeight="1">
      <c r="A23" s="128" t="s">
        <v>28</v>
      </c>
      <c r="B23" s="129"/>
      <c r="C23" s="127" t="s">
        <v>20</v>
      </c>
      <c r="D23" s="127"/>
      <c r="E23" s="13">
        <f ca="1">SUMIF($C$11:E21,$C$23,E11:E21)</f>
        <v>7</v>
      </c>
      <c r="F23" s="13">
        <f ca="1">SUMIF($C$11:F21,$C$23,F11:F21)</f>
        <v>0</v>
      </c>
      <c r="G23" s="13">
        <f ca="1">SUMIF($C$11:G21,$C$23,G11:G21)</f>
        <v>7</v>
      </c>
      <c r="H23" s="14">
        <f ca="1">SUMIF($C$11:H21,$C$23,H11:H21)</f>
        <v>7</v>
      </c>
      <c r="I23" s="124"/>
      <c r="J23" s="128" t="s">
        <v>28</v>
      </c>
      <c r="K23" s="129"/>
      <c r="L23" s="127" t="s">
        <v>20</v>
      </c>
      <c r="M23" s="127"/>
      <c r="N23" s="13">
        <f ca="1">SUMIF($L$11:N21,$L$23,N11:N21)</f>
        <v>5</v>
      </c>
      <c r="O23" s="13">
        <f ca="1">SUMIF($L$11:O21,$L$23,O11:O21)</f>
        <v>6</v>
      </c>
      <c r="P23" s="13">
        <f ca="1">SUMIF($L$11:P21,$L$23,P11:P21)</f>
        <v>8</v>
      </c>
      <c r="Q23" s="14">
        <f ca="1">SUMIF($L$11:Q21,$L$23,Q11:Q21)</f>
        <v>9</v>
      </c>
    </row>
    <row r="24" spans="1:17" s="61" customFormat="1" ht="15" customHeight="1">
      <c r="A24" s="128" t="s">
        <v>28</v>
      </c>
      <c r="B24" s="129"/>
      <c r="C24" s="127" t="s">
        <v>17</v>
      </c>
      <c r="D24" s="127"/>
      <c r="E24" s="13">
        <f ca="1">SUMIF($C$11:E21,$C$24,E11:E21)</f>
        <v>0</v>
      </c>
      <c r="F24" s="13">
        <f ca="1">SUMIF($C$11:F21,$C$24,F11:F21)</f>
        <v>0</v>
      </c>
      <c r="G24" s="13">
        <f ca="1">SUMIF($C$11:G21,$C$24,G11:G21)</f>
        <v>0</v>
      </c>
      <c r="H24" s="14">
        <f ca="1">SUMIF($C$11:H21,$C$24,H11:H21)</f>
        <v>0</v>
      </c>
      <c r="I24" s="124"/>
      <c r="J24" s="128" t="s">
        <v>28</v>
      </c>
      <c r="K24" s="129"/>
      <c r="L24" s="127" t="s">
        <v>17</v>
      </c>
      <c r="M24" s="127"/>
      <c r="N24" s="13">
        <f ca="1">SUMIF($L$11:N21,$L$24,N11:N21)</f>
        <v>0</v>
      </c>
      <c r="O24" s="13">
        <f ca="1">SUMIF($L$11:O21,$L$24,O11:O21)</f>
        <v>0</v>
      </c>
      <c r="P24" s="13">
        <f ca="1">SUMIF($L$11:P21,$L$24,P11:P21)</f>
        <v>0</v>
      </c>
      <c r="Q24" s="14">
        <f ca="1">SUMIF($L$11:Q21,$L$24,Q11:Q21)</f>
        <v>0</v>
      </c>
    </row>
    <row r="25" spans="1:17" s="61" customFormat="1" ht="15" customHeight="1">
      <c r="A25" s="128" t="s">
        <v>28</v>
      </c>
      <c r="B25" s="129"/>
      <c r="C25" s="127" t="s">
        <v>144</v>
      </c>
      <c r="D25" s="127"/>
      <c r="E25" s="13">
        <f ca="1">SUMIF($C$11:E21,$C$25,E11:E21)</f>
        <v>1</v>
      </c>
      <c r="F25" s="13">
        <f ca="1">SUMIF($C$11:F21,$C$25,F11:F21)</f>
        <v>1</v>
      </c>
      <c r="G25" s="13">
        <f ca="1">SUMIF($C$11:G21,$C$25,G11:G21)</f>
        <v>2</v>
      </c>
      <c r="H25" s="14">
        <f ca="1">SUMIF($C$11:H21,$C$25,H11:H21)</f>
        <v>1</v>
      </c>
      <c r="I25" s="124"/>
      <c r="J25" s="128" t="s">
        <v>28</v>
      </c>
      <c r="K25" s="129"/>
      <c r="L25" s="127" t="s">
        <v>144</v>
      </c>
      <c r="M25" s="127"/>
      <c r="N25" s="13">
        <f ca="1">SUMIF($L$11:N21,$L$25,N11:N21)</f>
        <v>0</v>
      </c>
      <c r="O25" s="13">
        <f ca="1">SUMIF($L$11:O21,$L$25,O11:O21)</f>
        <v>0</v>
      </c>
      <c r="P25" s="13">
        <f ca="1">SUMIF($L$11:P21,$L$25,P11:P21)</f>
        <v>0</v>
      </c>
      <c r="Q25" s="14">
        <f ca="1">SUMIF($L$11:Q21,$L$25,Q11:Q21)</f>
        <v>0</v>
      </c>
    </row>
    <row r="26" spans="1:17" s="61" customFormat="1" ht="15" customHeight="1">
      <c r="A26" s="128" t="s">
        <v>150</v>
      </c>
      <c r="B26" s="129"/>
      <c r="C26" s="127"/>
      <c r="D26" s="127"/>
      <c r="E26" s="13">
        <f ca="1">SUM(E22:E25)</f>
        <v>22</v>
      </c>
      <c r="F26" s="13">
        <f t="shared" ref="F26:H26" ca="1" si="2">SUM(F22:F25)</f>
        <v>5</v>
      </c>
      <c r="G26" s="13">
        <f t="shared" ca="1" si="2"/>
        <v>27</v>
      </c>
      <c r="H26" s="14">
        <f t="shared" ca="1" si="2"/>
        <v>30</v>
      </c>
      <c r="I26" s="124"/>
      <c r="J26" s="128" t="s">
        <v>150</v>
      </c>
      <c r="K26" s="129"/>
      <c r="L26" s="127"/>
      <c r="M26" s="127"/>
      <c r="N26" s="13">
        <f ca="1">SUM(N22:N25)</f>
        <v>21</v>
      </c>
      <c r="O26" s="13">
        <f t="shared" ref="O26:Q26" ca="1" si="3">SUM(O22:O25)</f>
        <v>11</v>
      </c>
      <c r="P26" s="13">
        <f t="shared" ca="1" si="3"/>
        <v>29</v>
      </c>
      <c r="Q26" s="14">
        <f t="shared" ca="1" si="3"/>
        <v>30</v>
      </c>
    </row>
    <row r="27" spans="1:17" s="61" customFormat="1" ht="15" customHeight="1">
      <c r="A27" s="136"/>
      <c r="B27" s="127"/>
      <c r="C27" s="127"/>
      <c r="D27" s="127"/>
      <c r="E27" s="127"/>
      <c r="F27" s="127"/>
      <c r="G27" s="127"/>
      <c r="H27" s="137"/>
      <c r="I27" s="124"/>
      <c r="J27" s="136"/>
      <c r="K27" s="127"/>
      <c r="L27" s="127"/>
      <c r="M27" s="127"/>
      <c r="N27" s="127"/>
      <c r="O27" s="127"/>
      <c r="P27" s="127"/>
      <c r="Q27" s="137"/>
    </row>
    <row r="28" spans="1:17" s="61" customFormat="1" ht="15" customHeight="1">
      <c r="A28" s="138" t="s">
        <v>631</v>
      </c>
      <c r="B28" s="139"/>
      <c r="C28" s="139"/>
      <c r="D28" s="139"/>
      <c r="E28" s="139"/>
      <c r="F28" s="139"/>
      <c r="G28" s="139"/>
      <c r="H28" s="140"/>
      <c r="I28" s="124"/>
      <c r="J28" s="138"/>
      <c r="K28" s="139"/>
      <c r="L28" s="139"/>
      <c r="M28" s="139"/>
      <c r="N28" s="139"/>
      <c r="O28" s="139"/>
      <c r="P28" s="139"/>
      <c r="Q28" s="140"/>
    </row>
    <row r="29" spans="1:17" s="61" customFormat="1" ht="15" customHeight="1">
      <c r="A29" s="50" t="s">
        <v>460</v>
      </c>
      <c r="B29" s="51" t="s">
        <v>461</v>
      </c>
      <c r="C29" s="52" t="s">
        <v>144</v>
      </c>
      <c r="D29" s="52" t="s">
        <v>611</v>
      </c>
      <c r="E29" s="52">
        <v>1</v>
      </c>
      <c r="F29" s="52">
        <v>1</v>
      </c>
      <c r="G29" s="52">
        <v>0</v>
      </c>
      <c r="H29" s="53">
        <v>1</v>
      </c>
      <c r="I29" s="124"/>
      <c r="J29" s="50"/>
      <c r="K29" s="51"/>
      <c r="L29" s="52"/>
      <c r="M29" s="52"/>
      <c r="N29" s="52"/>
      <c r="O29" s="52"/>
      <c r="P29" s="52"/>
      <c r="Q29" s="53"/>
    </row>
    <row r="30" spans="1:17" s="61" customFormat="1" ht="15" customHeight="1" thickBot="1">
      <c r="A30" s="54" t="s">
        <v>462</v>
      </c>
      <c r="B30" s="55" t="s">
        <v>463</v>
      </c>
      <c r="C30" s="56" t="s">
        <v>144</v>
      </c>
      <c r="D30" s="56" t="s">
        <v>611</v>
      </c>
      <c r="E30" s="56">
        <v>1</v>
      </c>
      <c r="F30" s="56">
        <v>1</v>
      </c>
      <c r="G30" s="56">
        <v>0</v>
      </c>
      <c r="H30" s="57">
        <v>1</v>
      </c>
      <c r="I30" s="125"/>
      <c r="J30" s="54"/>
      <c r="K30" s="55"/>
      <c r="L30" s="56"/>
      <c r="M30" s="56"/>
      <c r="N30" s="56"/>
      <c r="O30" s="56"/>
      <c r="P30" s="56"/>
      <c r="Q30" s="57"/>
    </row>
    <row r="31" spans="1:17" s="61" customFormat="1" ht="15" customHeight="1" thickTop="1" thickBot="1">
      <c r="A31" s="141"/>
      <c r="B31" s="142"/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3"/>
    </row>
    <row r="32" spans="1:17" s="58" customFormat="1" ht="15" customHeight="1" thickTop="1" thickBot="1">
      <c r="A32" s="118" t="s">
        <v>29</v>
      </c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20"/>
    </row>
    <row r="33" spans="1:17" s="58" customFormat="1" ht="15" customHeight="1" thickTop="1">
      <c r="A33" s="144" t="s">
        <v>30</v>
      </c>
      <c r="B33" s="145"/>
      <c r="C33" s="145"/>
      <c r="D33" s="145"/>
      <c r="E33" s="145"/>
      <c r="F33" s="145"/>
      <c r="G33" s="145"/>
      <c r="H33" s="146"/>
      <c r="I33" s="124"/>
      <c r="J33" s="144" t="s">
        <v>31</v>
      </c>
      <c r="K33" s="145"/>
      <c r="L33" s="145"/>
      <c r="M33" s="145"/>
      <c r="N33" s="145"/>
      <c r="O33" s="145"/>
      <c r="P33" s="145"/>
      <c r="Q33" s="146"/>
    </row>
    <row r="34" spans="1:17" s="61" customFormat="1" ht="24.95" customHeight="1">
      <c r="A34" s="59" t="s">
        <v>5</v>
      </c>
      <c r="B34" s="60" t="s">
        <v>6</v>
      </c>
      <c r="C34" s="126" t="s">
        <v>604</v>
      </c>
      <c r="D34" s="127"/>
      <c r="E34" s="13" t="s">
        <v>8</v>
      </c>
      <c r="F34" s="13" t="s">
        <v>9</v>
      </c>
      <c r="G34" s="13" t="s">
        <v>10</v>
      </c>
      <c r="H34" s="14" t="s">
        <v>11</v>
      </c>
      <c r="I34" s="124"/>
      <c r="J34" s="59" t="s">
        <v>5</v>
      </c>
      <c r="K34" s="60" t="s">
        <v>6</v>
      </c>
      <c r="L34" s="126" t="s">
        <v>604</v>
      </c>
      <c r="M34" s="127"/>
      <c r="N34" s="13" t="s">
        <v>8</v>
      </c>
      <c r="O34" s="13" t="s">
        <v>9</v>
      </c>
      <c r="P34" s="13" t="s">
        <v>10</v>
      </c>
      <c r="Q34" s="14" t="s">
        <v>11</v>
      </c>
    </row>
    <row r="35" spans="1:17" s="61" customFormat="1" ht="15" customHeight="1">
      <c r="A35" s="62" t="s">
        <v>32</v>
      </c>
      <c r="B35" s="63" t="s">
        <v>476</v>
      </c>
      <c r="C35" s="15" t="s">
        <v>20</v>
      </c>
      <c r="D35" s="15" t="s">
        <v>606</v>
      </c>
      <c r="E35" s="15">
        <v>2</v>
      </c>
      <c r="F35" s="15">
        <v>0</v>
      </c>
      <c r="G35" s="15">
        <f t="shared" ref="G35:G43" si="4">ROUND(E35+(F35/2),0)</f>
        <v>2</v>
      </c>
      <c r="H35" s="64">
        <v>2</v>
      </c>
      <c r="I35" s="124"/>
      <c r="J35" s="62" t="s">
        <v>33</v>
      </c>
      <c r="K35" s="63" t="s">
        <v>475</v>
      </c>
      <c r="L35" s="15" t="s">
        <v>20</v>
      </c>
      <c r="M35" s="15" t="s">
        <v>606</v>
      </c>
      <c r="N35" s="15">
        <v>2</v>
      </c>
      <c r="O35" s="15">
        <v>0</v>
      </c>
      <c r="P35" s="15">
        <f t="shared" ref="P35:P43" si="5">ROUND(N35+(O35/2),0)</f>
        <v>2</v>
      </c>
      <c r="Q35" s="64">
        <v>2</v>
      </c>
    </row>
    <row r="36" spans="1:17" s="61" customFormat="1" ht="15" customHeight="1">
      <c r="A36" s="62" t="s">
        <v>632</v>
      </c>
      <c r="B36" s="63" t="s">
        <v>633</v>
      </c>
      <c r="C36" s="15" t="s">
        <v>12</v>
      </c>
      <c r="D36" s="15" t="s">
        <v>611</v>
      </c>
      <c r="E36" s="15">
        <v>2</v>
      </c>
      <c r="F36" s="15">
        <v>1</v>
      </c>
      <c r="G36" s="15">
        <f t="shared" si="4"/>
        <v>3</v>
      </c>
      <c r="H36" s="64">
        <v>4</v>
      </c>
      <c r="I36" s="124"/>
      <c r="J36" s="62" t="s">
        <v>634</v>
      </c>
      <c r="K36" s="63" t="s">
        <v>325</v>
      </c>
      <c r="L36" s="15" t="s">
        <v>12</v>
      </c>
      <c r="M36" s="15" t="s">
        <v>611</v>
      </c>
      <c r="N36" s="15">
        <v>2</v>
      </c>
      <c r="O36" s="15">
        <v>1</v>
      </c>
      <c r="P36" s="15">
        <f t="shared" si="5"/>
        <v>3</v>
      </c>
      <c r="Q36" s="64">
        <v>4</v>
      </c>
    </row>
    <row r="37" spans="1:17" s="61" customFormat="1" ht="15" customHeight="1">
      <c r="A37" s="62" t="s">
        <v>635</v>
      </c>
      <c r="B37" s="63" t="s">
        <v>636</v>
      </c>
      <c r="C37" s="15" t="s">
        <v>12</v>
      </c>
      <c r="D37" s="15" t="s">
        <v>611</v>
      </c>
      <c r="E37" s="15">
        <v>2</v>
      </c>
      <c r="F37" s="15">
        <v>1</v>
      </c>
      <c r="G37" s="15">
        <f t="shared" si="4"/>
        <v>3</v>
      </c>
      <c r="H37" s="64">
        <v>4</v>
      </c>
      <c r="I37" s="124"/>
      <c r="J37" s="62" t="s">
        <v>637</v>
      </c>
      <c r="K37" s="63" t="s">
        <v>638</v>
      </c>
      <c r="L37" s="15" t="s">
        <v>12</v>
      </c>
      <c r="M37" s="15" t="s">
        <v>611</v>
      </c>
      <c r="N37" s="15">
        <v>2</v>
      </c>
      <c r="O37" s="15">
        <v>1</v>
      </c>
      <c r="P37" s="15">
        <f t="shared" si="5"/>
        <v>3</v>
      </c>
      <c r="Q37" s="64">
        <v>4</v>
      </c>
    </row>
    <row r="38" spans="1:17" s="61" customFormat="1" ht="15" customHeight="1">
      <c r="A38" s="62" t="s">
        <v>639</v>
      </c>
      <c r="B38" s="63" t="s">
        <v>640</v>
      </c>
      <c r="C38" s="15" t="s">
        <v>12</v>
      </c>
      <c r="D38" s="15" t="s">
        <v>611</v>
      </c>
      <c r="E38" s="15">
        <v>2</v>
      </c>
      <c r="F38" s="15">
        <v>1</v>
      </c>
      <c r="G38" s="15">
        <f t="shared" si="4"/>
        <v>3</v>
      </c>
      <c r="H38" s="64">
        <v>3</v>
      </c>
      <c r="I38" s="124"/>
      <c r="J38" s="62" t="s">
        <v>641</v>
      </c>
      <c r="K38" s="63" t="s">
        <v>329</v>
      </c>
      <c r="L38" s="15" t="s">
        <v>12</v>
      </c>
      <c r="M38" s="15" t="s">
        <v>611</v>
      </c>
      <c r="N38" s="15">
        <v>2</v>
      </c>
      <c r="O38" s="15">
        <v>1</v>
      </c>
      <c r="P38" s="15">
        <f t="shared" si="5"/>
        <v>3</v>
      </c>
      <c r="Q38" s="64">
        <v>4</v>
      </c>
    </row>
    <row r="39" spans="1:17" s="61" customFormat="1" ht="15" customHeight="1">
      <c r="A39" s="62" t="s">
        <v>642</v>
      </c>
      <c r="B39" s="63" t="s">
        <v>407</v>
      </c>
      <c r="C39" s="15" t="s">
        <v>12</v>
      </c>
      <c r="D39" s="15" t="s">
        <v>611</v>
      </c>
      <c r="E39" s="15">
        <v>3</v>
      </c>
      <c r="F39" s="15">
        <v>0</v>
      </c>
      <c r="G39" s="15">
        <f t="shared" si="4"/>
        <v>3</v>
      </c>
      <c r="H39" s="64">
        <v>5</v>
      </c>
      <c r="I39" s="124"/>
      <c r="J39" s="62" t="s">
        <v>643</v>
      </c>
      <c r="K39" s="63" t="s">
        <v>330</v>
      </c>
      <c r="L39" s="15" t="s">
        <v>12</v>
      </c>
      <c r="M39" s="15" t="s">
        <v>611</v>
      </c>
      <c r="N39" s="15">
        <v>2</v>
      </c>
      <c r="O39" s="15">
        <v>1</v>
      </c>
      <c r="P39" s="15">
        <f t="shared" si="5"/>
        <v>3</v>
      </c>
      <c r="Q39" s="64">
        <v>4</v>
      </c>
    </row>
    <row r="40" spans="1:17" s="61" customFormat="1" ht="15" customHeight="1">
      <c r="A40" s="62" t="s">
        <v>644</v>
      </c>
      <c r="B40" s="63" t="s">
        <v>645</v>
      </c>
      <c r="C40" s="15" t="s">
        <v>12</v>
      </c>
      <c r="D40" s="15" t="s">
        <v>611</v>
      </c>
      <c r="E40" s="15">
        <v>2</v>
      </c>
      <c r="F40" s="15">
        <v>0</v>
      </c>
      <c r="G40" s="15">
        <f t="shared" si="4"/>
        <v>2</v>
      </c>
      <c r="H40" s="64">
        <v>3</v>
      </c>
      <c r="I40" s="124"/>
      <c r="J40" s="62" t="s">
        <v>646</v>
      </c>
      <c r="K40" s="63" t="s">
        <v>647</v>
      </c>
      <c r="L40" s="15" t="s">
        <v>12</v>
      </c>
      <c r="M40" s="15" t="s">
        <v>611</v>
      </c>
      <c r="N40" s="15">
        <v>2</v>
      </c>
      <c r="O40" s="15">
        <v>2</v>
      </c>
      <c r="P40" s="15">
        <f t="shared" si="5"/>
        <v>3</v>
      </c>
      <c r="Q40" s="64">
        <v>3</v>
      </c>
    </row>
    <row r="41" spans="1:17" s="61" customFormat="1" ht="15" customHeight="1">
      <c r="A41" s="62" t="s">
        <v>648</v>
      </c>
      <c r="B41" s="63" t="s">
        <v>649</v>
      </c>
      <c r="C41" s="15" t="s">
        <v>17</v>
      </c>
      <c r="D41" s="15" t="s">
        <v>611</v>
      </c>
      <c r="E41" s="15">
        <v>2</v>
      </c>
      <c r="F41" s="15">
        <v>0</v>
      </c>
      <c r="G41" s="15">
        <f t="shared" si="4"/>
        <v>2</v>
      </c>
      <c r="H41" s="64">
        <v>3</v>
      </c>
      <c r="I41" s="124"/>
      <c r="J41" s="62" t="s">
        <v>648</v>
      </c>
      <c r="K41" s="63" t="s">
        <v>649</v>
      </c>
      <c r="L41" s="15" t="s">
        <v>17</v>
      </c>
      <c r="M41" s="15" t="s">
        <v>611</v>
      </c>
      <c r="N41" s="15">
        <v>2</v>
      </c>
      <c r="O41" s="15">
        <v>0</v>
      </c>
      <c r="P41" s="15">
        <f t="shared" si="5"/>
        <v>2</v>
      </c>
      <c r="Q41" s="64">
        <v>3</v>
      </c>
    </row>
    <row r="42" spans="1:17" s="61" customFormat="1" ht="15" customHeight="1">
      <c r="A42" s="62" t="s">
        <v>650</v>
      </c>
      <c r="B42" s="63" t="s">
        <v>651</v>
      </c>
      <c r="C42" s="15" t="s">
        <v>17</v>
      </c>
      <c r="D42" s="15" t="s">
        <v>611</v>
      </c>
      <c r="E42" s="15">
        <v>2</v>
      </c>
      <c r="F42" s="15">
        <v>0</v>
      </c>
      <c r="G42" s="15">
        <f t="shared" si="4"/>
        <v>2</v>
      </c>
      <c r="H42" s="64">
        <v>3</v>
      </c>
      <c r="I42" s="124"/>
      <c r="J42" s="62" t="s">
        <v>650</v>
      </c>
      <c r="K42" s="63" t="s">
        <v>651</v>
      </c>
      <c r="L42" s="15" t="s">
        <v>17</v>
      </c>
      <c r="M42" s="15" t="s">
        <v>611</v>
      </c>
      <c r="N42" s="15">
        <v>2</v>
      </c>
      <c r="O42" s="15">
        <v>0</v>
      </c>
      <c r="P42" s="15">
        <f t="shared" si="5"/>
        <v>2</v>
      </c>
      <c r="Q42" s="64">
        <v>3</v>
      </c>
    </row>
    <row r="43" spans="1:17" s="61" customFormat="1" ht="15" customHeight="1">
      <c r="A43" s="62" t="s">
        <v>652</v>
      </c>
      <c r="B43" s="63" t="s">
        <v>653</v>
      </c>
      <c r="C43" s="15" t="s">
        <v>17</v>
      </c>
      <c r="D43" s="15" t="s">
        <v>611</v>
      </c>
      <c r="E43" s="15">
        <v>2</v>
      </c>
      <c r="F43" s="15">
        <v>0</v>
      </c>
      <c r="G43" s="15">
        <f t="shared" si="4"/>
        <v>2</v>
      </c>
      <c r="H43" s="64">
        <v>3</v>
      </c>
      <c r="I43" s="124"/>
      <c r="J43" s="62" t="s">
        <v>652</v>
      </c>
      <c r="K43" s="63" t="s">
        <v>653</v>
      </c>
      <c r="L43" s="15" t="s">
        <v>17</v>
      </c>
      <c r="M43" s="15" t="s">
        <v>611</v>
      </c>
      <c r="N43" s="15">
        <v>2</v>
      </c>
      <c r="O43" s="15">
        <v>0</v>
      </c>
      <c r="P43" s="15">
        <f t="shared" si="5"/>
        <v>2</v>
      </c>
      <c r="Q43" s="64">
        <v>3</v>
      </c>
    </row>
    <row r="44" spans="1:17" s="61" customFormat="1" ht="15" customHeight="1">
      <c r="A44" s="128" t="s">
        <v>28</v>
      </c>
      <c r="B44" s="129"/>
      <c r="C44" s="127" t="s">
        <v>12</v>
      </c>
      <c r="D44" s="127"/>
      <c r="E44" s="13">
        <f ca="1">SUMIF($C$35:E43,$C$44,E35:E43)</f>
        <v>11</v>
      </c>
      <c r="F44" s="13">
        <f ca="1">SUMIF($C$35:F43,$C$44,F35:F43)</f>
        <v>3</v>
      </c>
      <c r="G44" s="13">
        <f ca="1">SUMIF($C$35:G43,$C$44,G35:G43)</f>
        <v>14</v>
      </c>
      <c r="H44" s="14">
        <f ca="1">SUMIF($C$35:H43,$C$44,H35:H43)</f>
        <v>19</v>
      </c>
      <c r="I44" s="124"/>
      <c r="J44" s="128" t="s">
        <v>28</v>
      </c>
      <c r="K44" s="129"/>
      <c r="L44" s="127" t="s">
        <v>12</v>
      </c>
      <c r="M44" s="127"/>
      <c r="N44" s="13">
        <f ca="1">SUMIF($L$35:N43,$L$44,N35:N43)</f>
        <v>10</v>
      </c>
      <c r="O44" s="13">
        <f ca="1">SUMIF($L$35:O43,$L$44,O35:O43)</f>
        <v>6</v>
      </c>
      <c r="P44" s="13">
        <f ca="1">SUMIF($L$35:P43,$L$44,P35:P43)</f>
        <v>15</v>
      </c>
      <c r="Q44" s="14">
        <f ca="1">SUMIF($L$35:Q43,$L$44,Q35:Q43)</f>
        <v>19</v>
      </c>
    </row>
    <row r="45" spans="1:17" s="61" customFormat="1" ht="15" customHeight="1">
      <c r="A45" s="128" t="s">
        <v>28</v>
      </c>
      <c r="B45" s="129"/>
      <c r="C45" s="127" t="s">
        <v>20</v>
      </c>
      <c r="D45" s="127"/>
      <c r="E45" s="13">
        <f ca="1">SUMIF($C$35:E43,$C$45,E35:E43)</f>
        <v>2</v>
      </c>
      <c r="F45" s="13">
        <f ca="1">SUMIF($C$35:F43,$C$45,F35:F43)</f>
        <v>0</v>
      </c>
      <c r="G45" s="13">
        <f ca="1">SUMIF($C$35:G43,$C$45,G35:G43)</f>
        <v>2</v>
      </c>
      <c r="H45" s="14">
        <f ca="1">SUMIF($C$35:H43,$C$45,H35:H43)</f>
        <v>2</v>
      </c>
      <c r="I45" s="124"/>
      <c r="J45" s="128" t="s">
        <v>28</v>
      </c>
      <c r="K45" s="129"/>
      <c r="L45" s="127" t="s">
        <v>20</v>
      </c>
      <c r="M45" s="127"/>
      <c r="N45" s="13">
        <f ca="1">SUMIF($L$35:N43,$L$45,N35:N43)</f>
        <v>2</v>
      </c>
      <c r="O45" s="13">
        <f ca="1">SUMIF($L$35:O43,$L$45,O35:O43)</f>
        <v>0</v>
      </c>
      <c r="P45" s="13">
        <f ca="1">SUMIF($L$35:P43,$L$45,P35:P43)</f>
        <v>2</v>
      </c>
      <c r="Q45" s="14">
        <f ca="1">SUMIF($L$35:Q43,$L$45,Q35:Q43)</f>
        <v>2</v>
      </c>
    </row>
    <row r="46" spans="1:17" s="61" customFormat="1" ht="15" customHeight="1">
      <c r="A46" s="128" t="s">
        <v>28</v>
      </c>
      <c r="B46" s="129"/>
      <c r="C46" s="127" t="s">
        <v>17</v>
      </c>
      <c r="D46" s="127"/>
      <c r="E46" s="13">
        <f ca="1">SUMIF($C$35:E43,$C$46,E35:E43)</f>
        <v>6</v>
      </c>
      <c r="F46" s="13">
        <f ca="1">SUMIF($C$35:F43,$C$46,F35:F43)</f>
        <v>0</v>
      </c>
      <c r="G46" s="13">
        <f ca="1">SUMIF($C$35:G43,$C$46,G35:G43)</f>
        <v>6</v>
      </c>
      <c r="H46" s="14">
        <f ca="1">SUMIF($C$35:H43,$C$46,H35:H43)</f>
        <v>9</v>
      </c>
      <c r="I46" s="124"/>
      <c r="J46" s="128" t="s">
        <v>28</v>
      </c>
      <c r="K46" s="129"/>
      <c r="L46" s="127" t="s">
        <v>17</v>
      </c>
      <c r="M46" s="127"/>
      <c r="N46" s="13">
        <f ca="1">SUMIF($L$35:N43,$L$46,N35:N43)</f>
        <v>6</v>
      </c>
      <c r="O46" s="13">
        <f ca="1">SUMIF($L$35:O43,$L$46,O35:O43)</f>
        <v>0</v>
      </c>
      <c r="P46" s="13">
        <f ca="1">SUMIF($L$35:P43,$L$46,P35:P43)</f>
        <v>6</v>
      </c>
      <c r="Q46" s="14">
        <f ca="1">SUMIF($L$35:Q43,$L$46,Q35:Q43)</f>
        <v>9</v>
      </c>
    </row>
    <row r="47" spans="1:17" s="61" customFormat="1" ht="15" customHeight="1">
      <c r="A47" s="128" t="s">
        <v>28</v>
      </c>
      <c r="B47" s="129"/>
      <c r="C47" s="127" t="s">
        <v>144</v>
      </c>
      <c r="D47" s="127"/>
      <c r="E47" s="13">
        <f ca="1">SUMIF($C$35:E43,$C$47,E35:E43)</f>
        <v>0</v>
      </c>
      <c r="F47" s="13">
        <f ca="1">SUMIF($C$35:F43,$C$47,F35:F43)</f>
        <v>0</v>
      </c>
      <c r="G47" s="13">
        <f ca="1">SUMIF($C$35:G43,$C$47,G35:G43)</f>
        <v>0</v>
      </c>
      <c r="H47" s="14">
        <f ca="1">SUMIF($C$35:H43,$C$47,H35:H43)</f>
        <v>0</v>
      </c>
      <c r="I47" s="124"/>
      <c r="J47" s="128" t="s">
        <v>28</v>
      </c>
      <c r="K47" s="129"/>
      <c r="L47" s="127" t="s">
        <v>144</v>
      </c>
      <c r="M47" s="127"/>
      <c r="N47" s="13">
        <f ca="1">SUMIF($L$35:N43,$L$47,N35:N43)</f>
        <v>0</v>
      </c>
      <c r="O47" s="13">
        <f ca="1">SUMIF($L$35:O43,$L$47,O35:O43)</f>
        <v>0</v>
      </c>
      <c r="P47" s="13">
        <f ca="1">SUMIF($L$35:P43,$L$47,P35:P43)</f>
        <v>0</v>
      </c>
      <c r="Q47" s="14">
        <f ca="1">SUMIF($L$35:Q43,$L$47,Q35:Q43)</f>
        <v>0</v>
      </c>
    </row>
    <row r="48" spans="1:17" s="61" customFormat="1" ht="15" customHeight="1" thickBot="1">
      <c r="A48" s="150" t="s">
        <v>150</v>
      </c>
      <c r="B48" s="151"/>
      <c r="C48" s="152"/>
      <c r="D48" s="152"/>
      <c r="E48" s="16">
        <f ca="1">SUM(E44:E47)</f>
        <v>19</v>
      </c>
      <c r="F48" s="16">
        <f t="shared" ref="F48:H48" ca="1" si="6">SUM(F44:F47)</f>
        <v>3</v>
      </c>
      <c r="G48" s="16">
        <f t="shared" ca="1" si="6"/>
        <v>22</v>
      </c>
      <c r="H48" s="17">
        <f t="shared" ca="1" si="6"/>
        <v>30</v>
      </c>
      <c r="I48" s="125"/>
      <c r="J48" s="150" t="s">
        <v>150</v>
      </c>
      <c r="K48" s="151"/>
      <c r="L48" s="152"/>
      <c r="M48" s="152"/>
      <c r="N48" s="16">
        <f ca="1">SUM(N44:N47)</f>
        <v>18</v>
      </c>
      <c r="O48" s="16">
        <f t="shared" ref="O48:Q48" ca="1" si="7">SUM(O44:O47)</f>
        <v>6</v>
      </c>
      <c r="P48" s="16">
        <f t="shared" ca="1" si="7"/>
        <v>23</v>
      </c>
      <c r="Q48" s="17">
        <f t="shared" ca="1" si="7"/>
        <v>30</v>
      </c>
    </row>
    <row r="49" spans="1:17" s="61" customFormat="1" ht="15" customHeight="1" thickTop="1" thickBot="1">
      <c r="A49" s="153"/>
      <c r="B49" s="154"/>
      <c r="C49" s="154"/>
      <c r="D49" s="154"/>
      <c r="E49" s="154"/>
      <c r="F49" s="154"/>
      <c r="G49" s="154"/>
      <c r="H49" s="154"/>
      <c r="I49" s="154"/>
      <c r="J49" s="154"/>
      <c r="K49" s="154"/>
      <c r="L49" s="154"/>
      <c r="M49" s="154"/>
      <c r="N49" s="154"/>
      <c r="O49" s="154"/>
      <c r="P49" s="154"/>
      <c r="Q49" s="155"/>
    </row>
    <row r="50" spans="1:17" s="61" customFormat="1" ht="15" customHeight="1" thickTop="1" thickBot="1">
      <c r="A50" s="147" t="s">
        <v>685</v>
      </c>
      <c r="B50" s="148"/>
      <c r="C50" s="148"/>
      <c r="D50" s="148"/>
      <c r="E50" s="148"/>
      <c r="F50" s="148"/>
      <c r="G50" s="148"/>
      <c r="H50" s="148"/>
      <c r="I50" s="148"/>
      <c r="J50" s="148"/>
      <c r="K50" s="148"/>
      <c r="L50" s="148"/>
      <c r="M50" s="148"/>
      <c r="N50" s="148"/>
      <c r="O50" s="148"/>
      <c r="P50" s="148"/>
      <c r="Q50" s="149"/>
    </row>
    <row r="51" spans="1:17" ht="15" customHeight="1" thickTop="1"/>
    <row r="52" spans="1:17" ht="15" customHeight="1"/>
    <row r="53" spans="1:17" ht="15" customHeight="1"/>
    <row r="54" spans="1:17" ht="15" customHeight="1"/>
  </sheetData>
  <mergeCells count="66">
    <mergeCell ref="A47:B47"/>
    <mergeCell ref="C47:D47"/>
    <mergeCell ref="J47:K47"/>
    <mergeCell ref="L47:M47"/>
    <mergeCell ref="A50:Q50"/>
    <mergeCell ref="A48:B48"/>
    <mergeCell ref="C48:D48"/>
    <mergeCell ref="J48:K48"/>
    <mergeCell ref="L48:M48"/>
    <mergeCell ref="A49:Q49"/>
    <mergeCell ref="L45:M45"/>
    <mergeCell ref="A46:B46"/>
    <mergeCell ref="C46:D46"/>
    <mergeCell ref="J46:K46"/>
    <mergeCell ref="L46:M46"/>
    <mergeCell ref="A28:H28"/>
    <mergeCell ref="J28:Q28"/>
    <mergeCell ref="A31:Q31"/>
    <mergeCell ref="A32:Q32"/>
    <mergeCell ref="A33:H33"/>
    <mergeCell ref="I33:I48"/>
    <mergeCell ref="J33:Q33"/>
    <mergeCell ref="C34:D34"/>
    <mergeCell ref="L34:M34"/>
    <mergeCell ref="A44:B44"/>
    <mergeCell ref="C44:D44"/>
    <mergeCell ref="J44:K44"/>
    <mergeCell ref="L44:M44"/>
    <mergeCell ref="A45:B45"/>
    <mergeCell ref="C45:D45"/>
    <mergeCell ref="J45:K45"/>
    <mergeCell ref="A26:B26"/>
    <mergeCell ref="C26:D26"/>
    <mergeCell ref="J26:K26"/>
    <mergeCell ref="L26:M26"/>
    <mergeCell ref="A27:H27"/>
    <mergeCell ref="J27:Q27"/>
    <mergeCell ref="A24:B24"/>
    <mergeCell ref="C24:D24"/>
    <mergeCell ref="J24:K24"/>
    <mergeCell ref="L24:M24"/>
    <mergeCell ref="A25:B25"/>
    <mergeCell ref="C25:D25"/>
    <mergeCell ref="J25:K25"/>
    <mergeCell ref="L25:M25"/>
    <mergeCell ref="A1:Q1"/>
    <mergeCell ref="A2:Q2"/>
    <mergeCell ref="A3:Q3"/>
    <mergeCell ref="A4:Q4"/>
    <mergeCell ref="A5:Q5"/>
    <mergeCell ref="A6:Q6"/>
    <mergeCell ref="A7:Q7"/>
    <mergeCell ref="A8:Q8"/>
    <mergeCell ref="A9:H9"/>
    <mergeCell ref="I9:I30"/>
    <mergeCell ref="J9:Q9"/>
    <mergeCell ref="C10:D10"/>
    <mergeCell ref="L10:M10"/>
    <mergeCell ref="A22:B22"/>
    <mergeCell ref="C22:D22"/>
    <mergeCell ref="J22:K22"/>
    <mergeCell ref="L22:M22"/>
    <mergeCell ref="A23:B23"/>
    <mergeCell ref="C23:D23"/>
    <mergeCell ref="J23:K23"/>
    <mergeCell ref="L23:M23"/>
  </mergeCells>
  <pageMargins left="0.31496062992125984" right="0.11811023622047245" top="0.35433070866141736" bottom="0.15748031496062992" header="0.31496062992125984" footer="0.31496062992125984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Q51"/>
  <sheetViews>
    <sheetView workbookViewId="0">
      <selection activeCell="G11" sqref="G11"/>
    </sheetView>
  </sheetViews>
  <sheetFormatPr defaultRowHeight="12.75"/>
  <cols>
    <col min="1" max="1" width="7.7109375" style="49" customWidth="1"/>
    <col min="2" max="2" width="22.7109375" style="44" customWidth="1"/>
    <col min="3" max="7" width="2.7109375" style="49" customWidth="1"/>
    <col min="8" max="8" width="4.28515625" style="49" customWidth="1"/>
    <col min="9" max="9" width="2.28515625" style="44" customWidth="1"/>
    <col min="10" max="10" width="7.7109375" style="44" customWidth="1"/>
    <col min="11" max="11" width="22.7109375" style="44" customWidth="1"/>
    <col min="12" max="13" width="2.7109375" style="44" customWidth="1"/>
    <col min="14" max="16" width="2.7109375" style="49" customWidth="1"/>
    <col min="17" max="17" width="4.28515625" style="49" customWidth="1"/>
    <col min="18" max="22" width="9.140625" style="44"/>
    <col min="23" max="23" width="2.140625" style="44" bestFit="1" customWidth="1"/>
    <col min="24" max="25" width="2.28515625" style="44" bestFit="1" customWidth="1"/>
    <col min="26" max="26" width="5.28515625" style="44" bestFit="1" customWidth="1"/>
    <col min="27" max="16384" width="9.140625" style="44"/>
  </cols>
  <sheetData>
    <row r="1" spans="1:17" ht="16.5" thickTop="1">
      <c r="A1" s="169" t="s">
        <v>598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1"/>
    </row>
    <row r="2" spans="1:17" ht="15.75">
      <c r="A2" s="172" t="s">
        <v>599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4"/>
    </row>
    <row r="3" spans="1:17" ht="15.75">
      <c r="A3" s="172" t="s">
        <v>600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4"/>
    </row>
    <row r="4" spans="1:17" ht="15.75">
      <c r="A4" s="172" t="s">
        <v>655</v>
      </c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  <c r="P4" s="173"/>
      <c r="Q4" s="174"/>
    </row>
    <row r="5" spans="1:17" ht="15.75">
      <c r="A5" s="172" t="s">
        <v>602</v>
      </c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4"/>
    </row>
    <row r="6" spans="1:17" ht="13.5" thickBot="1">
      <c r="A6" s="156" t="s">
        <v>603</v>
      </c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8"/>
    </row>
    <row r="7" spans="1:17" ht="14.25" thickTop="1" thickBot="1">
      <c r="A7" s="159"/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</row>
    <row r="8" spans="1:17" s="45" customFormat="1" ht="17.25" thickTop="1" thickBot="1">
      <c r="A8" s="160" t="s">
        <v>1</v>
      </c>
      <c r="B8" s="161"/>
      <c r="C8" s="161"/>
      <c r="D8" s="161"/>
      <c r="E8" s="161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2"/>
    </row>
    <row r="9" spans="1:17" s="45" customFormat="1" ht="16.5" thickTop="1">
      <c r="A9" s="163" t="s">
        <v>3</v>
      </c>
      <c r="B9" s="164"/>
      <c r="C9" s="164"/>
      <c r="D9" s="164"/>
      <c r="E9" s="164"/>
      <c r="F9" s="164"/>
      <c r="G9" s="164"/>
      <c r="H9" s="165"/>
      <c r="I9" s="166"/>
      <c r="J9" s="163" t="s">
        <v>4</v>
      </c>
      <c r="K9" s="164"/>
      <c r="L9" s="164"/>
      <c r="M9" s="164"/>
      <c r="N9" s="164"/>
      <c r="O9" s="164"/>
      <c r="P9" s="164"/>
      <c r="Q9" s="165"/>
    </row>
    <row r="10" spans="1:17" s="47" customFormat="1" ht="25.5" customHeight="1">
      <c r="A10" s="46" t="s">
        <v>5</v>
      </c>
      <c r="B10" s="6" t="s">
        <v>6</v>
      </c>
      <c r="C10" s="99" t="s">
        <v>604</v>
      </c>
      <c r="D10" s="99"/>
      <c r="E10" s="11" t="s">
        <v>8</v>
      </c>
      <c r="F10" s="11" t="s">
        <v>9</v>
      </c>
      <c r="G10" s="11" t="s">
        <v>10</v>
      </c>
      <c r="H10" s="23" t="s">
        <v>11</v>
      </c>
      <c r="I10" s="166"/>
      <c r="J10" s="46" t="s">
        <v>5</v>
      </c>
      <c r="K10" s="6" t="s">
        <v>6</v>
      </c>
      <c r="L10" s="99" t="s">
        <v>604</v>
      </c>
      <c r="M10" s="99"/>
      <c r="N10" s="11" t="s">
        <v>8</v>
      </c>
      <c r="O10" s="11" t="s">
        <v>9</v>
      </c>
      <c r="P10" s="11" t="s">
        <v>10</v>
      </c>
      <c r="Q10" s="23" t="s">
        <v>11</v>
      </c>
    </row>
    <row r="11" spans="1:17" s="47" customFormat="1" ht="11.25">
      <c r="A11" s="48" t="s">
        <v>605</v>
      </c>
      <c r="B11" s="3" t="s">
        <v>566</v>
      </c>
      <c r="C11" s="1" t="s">
        <v>20</v>
      </c>
      <c r="D11" s="1" t="s">
        <v>606</v>
      </c>
      <c r="E11" s="1">
        <v>2</v>
      </c>
      <c r="F11" s="1">
        <v>0</v>
      </c>
      <c r="G11" s="1">
        <f>ROUND(E11+(F11/2),0)</f>
        <v>2</v>
      </c>
      <c r="H11" s="24">
        <v>2</v>
      </c>
      <c r="I11" s="166"/>
      <c r="J11" s="48" t="s">
        <v>607</v>
      </c>
      <c r="K11" s="3" t="s">
        <v>564</v>
      </c>
      <c r="L11" s="1" t="s">
        <v>20</v>
      </c>
      <c r="M11" s="1" t="s">
        <v>606</v>
      </c>
      <c r="N11" s="1">
        <v>2</v>
      </c>
      <c r="O11" s="1">
        <v>0</v>
      </c>
      <c r="P11" s="1">
        <f>ROUND(N11+(O11/2),0)</f>
        <v>2</v>
      </c>
      <c r="Q11" s="24">
        <v>2</v>
      </c>
    </row>
    <row r="12" spans="1:17" s="47" customFormat="1" ht="11.25">
      <c r="A12" s="48" t="s">
        <v>608</v>
      </c>
      <c r="B12" s="3" t="s">
        <v>567</v>
      </c>
      <c r="C12" s="1" t="s">
        <v>20</v>
      </c>
      <c r="D12" s="1" t="s">
        <v>606</v>
      </c>
      <c r="E12" s="1">
        <v>2</v>
      </c>
      <c r="F12" s="1">
        <v>0</v>
      </c>
      <c r="G12" s="1">
        <f t="shared" ref="G12:G21" si="0">ROUND(E12+(F12/2),0)</f>
        <v>2</v>
      </c>
      <c r="H12" s="24">
        <v>2</v>
      </c>
      <c r="I12" s="166"/>
      <c r="J12" s="48" t="s">
        <v>609</v>
      </c>
      <c r="K12" s="3" t="s">
        <v>565</v>
      </c>
      <c r="L12" s="1" t="s">
        <v>20</v>
      </c>
      <c r="M12" s="1" t="s">
        <v>606</v>
      </c>
      <c r="N12" s="1">
        <v>2</v>
      </c>
      <c r="O12" s="1">
        <v>0</v>
      </c>
      <c r="P12" s="1">
        <f t="shared" ref="P12:P20" si="1">ROUND(N12+(O12/2),0)</f>
        <v>2</v>
      </c>
      <c r="Q12" s="24">
        <v>2</v>
      </c>
    </row>
    <row r="13" spans="1:17" s="47" customFormat="1" ht="11.25">
      <c r="A13" s="48" t="s">
        <v>610</v>
      </c>
      <c r="B13" s="3" t="s">
        <v>205</v>
      </c>
      <c r="C13" s="1" t="s">
        <v>20</v>
      </c>
      <c r="D13" s="1" t="s">
        <v>611</v>
      </c>
      <c r="E13" s="1">
        <v>1</v>
      </c>
      <c r="F13" s="1">
        <v>0</v>
      </c>
      <c r="G13" s="1">
        <f t="shared" si="0"/>
        <v>1</v>
      </c>
      <c r="H13" s="24">
        <v>1</v>
      </c>
      <c r="I13" s="166"/>
      <c r="J13" s="48" t="s">
        <v>612</v>
      </c>
      <c r="K13" s="3" t="s">
        <v>206</v>
      </c>
      <c r="L13" s="1" t="s">
        <v>20</v>
      </c>
      <c r="M13" s="1" t="s">
        <v>611</v>
      </c>
      <c r="N13" s="1">
        <v>1</v>
      </c>
      <c r="O13" s="1">
        <v>2</v>
      </c>
      <c r="P13" s="1">
        <f t="shared" si="1"/>
        <v>2</v>
      </c>
      <c r="Q13" s="24">
        <v>2</v>
      </c>
    </row>
    <row r="14" spans="1:17" s="47" customFormat="1" ht="11.25">
      <c r="A14" s="48" t="s">
        <v>613</v>
      </c>
      <c r="B14" s="3" t="s">
        <v>26</v>
      </c>
      <c r="C14" s="1" t="s">
        <v>20</v>
      </c>
      <c r="D14" s="1" t="s">
        <v>611</v>
      </c>
      <c r="E14" s="1">
        <v>2</v>
      </c>
      <c r="F14" s="1">
        <v>0</v>
      </c>
      <c r="G14" s="1">
        <f t="shared" si="0"/>
        <v>2</v>
      </c>
      <c r="H14" s="24">
        <v>2</v>
      </c>
      <c r="I14" s="166"/>
      <c r="J14" s="48" t="s">
        <v>614</v>
      </c>
      <c r="K14" s="3" t="s">
        <v>148</v>
      </c>
      <c r="L14" s="1" t="s">
        <v>20</v>
      </c>
      <c r="M14" s="1" t="s">
        <v>606</v>
      </c>
      <c r="N14" s="1">
        <v>0</v>
      </c>
      <c r="O14" s="1">
        <v>2</v>
      </c>
      <c r="P14" s="1">
        <f t="shared" si="1"/>
        <v>1</v>
      </c>
      <c r="Q14" s="24">
        <v>1</v>
      </c>
    </row>
    <row r="15" spans="1:17" s="47" customFormat="1" ht="11.25">
      <c r="A15" s="48" t="s">
        <v>615</v>
      </c>
      <c r="B15" s="3" t="s">
        <v>143</v>
      </c>
      <c r="C15" s="1" t="s">
        <v>144</v>
      </c>
      <c r="D15" s="1" t="s">
        <v>611</v>
      </c>
      <c r="E15" s="1">
        <v>1</v>
      </c>
      <c r="F15" s="1">
        <v>1</v>
      </c>
      <c r="G15" s="1">
        <f t="shared" si="0"/>
        <v>2</v>
      </c>
      <c r="H15" s="24">
        <v>1</v>
      </c>
      <c r="I15" s="166"/>
      <c r="J15" s="48" t="s">
        <v>18</v>
      </c>
      <c r="K15" s="3" t="s">
        <v>19</v>
      </c>
      <c r="L15" s="1" t="s">
        <v>20</v>
      </c>
      <c r="M15" s="1" t="s">
        <v>611</v>
      </c>
      <c r="N15" s="1">
        <v>0</v>
      </c>
      <c r="O15" s="1">
        <v>2</v>
      </c>
      <c r="P15" s="1">
        <f t="shared" si="1"/>
        <v>1</v>
      </c>
      <c r="Q15" s="24">
        <v>2</v>
      </c>
    </row>
    <row r="16" spans="1:17" s="47" customFormat="1" ht="11.25">
      <c r="A16" s="48" t="s">
        <v>656</v>
      </c>
      <c r="B16" s="3" t="s">
        <v>657</v>
      </c>
      <c r="C16" s="1" t="s">
        <v>12</v>
      </c>
      <c r="D16" s="1" t="s">
        <v>611</v>
      </c>
      <c r="E16" s="1">
        <v>2</v>
      </c>
      <c r="F16" s="1">
        <v>0</v>
      </c>
      <c r="G16" s="1">
        <f t="shared" si="0"/>
        <v>2</v>
      </c>
      <c r="H16" s="24">
        <v>3</v>
      </c>
      <c r="I16" s="166"/>
      <c r="J16" s="48" t="s">
        <v>658</v>
      </c>
      <c r="K16" s="3" t="s">
        <v>659</v>
      </c>
      <c r="L16" s="1" t="s">
        <v>12</v>
      </c>
      <c r="M16" s="1" t="s">
        <v>611</v>
      </c>
      <c r="N16" s="1">
        <v>2</v>
      </c>
      <c r="O16" s="1">
        <v>0</v>
      </c>
      <c r="P16" s="1">
        <f t="shared" si="1"/>
        <v>2</v>
      </c>
      <c r="Q16" s="24">
        <v>3</v>
      </c>
    </row>
    <row r="17" spans="1:17" s="47" customFormat="1" ht="11.25">
      <c r="A17" s="48" t="s">
        <v>660</v>
      </c>
      <c r="B17" s="3" t="s">
        <v>13</v>
      </c>
      <c r="C17" s="1" t="s">
        <v>12</v>
      </c>
      <c r="D17" s="1" t="s">
        <v>611</v>
      </c>
      <c r="E17" s="1">
        <v>1</v>
      </c>
      <c r="F17" s="1">
        <v>1</v>
      </c>
      <c r="G17" s="1">
        <f t="shared" si="0"/>
        <v>2</v>
      </c>
      <c r="H17" s="24">
        <v>3</v>
      </c>
      <c r="I17" s="166"/>
      <c r="J17" s="48" t="s">
        <v>661</v>
      </c>
      <c r="K17" s="3" t="s">
        <v>580</v>
      </c>
      <c r="L17" s="1" t="s">
        <v>12</v>
      </c>
      <c r="M17" s="1" t="s">
        <v>611</v>
      </c>
      <c r="N17" s="1">
        <v>2</v>
      </c>
      <c r="O17" s="1">
        <v>1</v>
      </c>
      <c r="P17" s="1">
        <f t="shared" si="1"/>
        <v>3</v>
      </c>
      <c r="Q17" s="24">
        <v>5</v>
      </c>
    </row>
    <row r="18" spans="1:17" s="47" customFormat="1" ht="11.25">
      <c r="A18" s="48" t="s">
        <v>662</v>
      </c>
      <c r="B18" s="3" t="s">
        <v>579</v>
      </c>
      <c r="C18" s="1" t="s">
        <v>12</v>
      </c>
      <c r="D18" s="1" t="s">
        <v>611</v>
      </c>
      <c r="E18" s="1">
        <v>2</v>
      </c>
      <c r="F18" s="1">
        <v>1</v>
      </c>
      <c r="G18" s="1">
        <f t="shared" si="0"/>
        <v>3</v>
      </c>
      <c r="H18" s="24">
        <v>5</v>
      </c>
      <c r="I18" s="166"/>
      <c r="J18" s="48" t="s">
        <v>663</v>
      </c>
      <c r="K18" s="3" t="s">
        <v>582</v>
      </c>
      <c r="L18" s="1" t="s">
        <v>12</v>
      </c>
      <c r="M18" s="1" t="s">
        <v>611</v>
      </c>
      <c r="N18" s="1">
        <v>2</v>
      </c>
      <c r="O18" s="1">
        <v>1</v>
      </c>
      <c r="P18" s="1">
        <f t="shared" si="1"/>
        <v>3</v>
      </c>
      <c r="Q18" s="24">
        <v>4</v>
      </c>
    </row>
    <row r="19" spans="1:17" s="47" customFormat="1" ht="11.25">
      <c r="A19" s="48" t="s">
        <v>664</v>
      </c>
      <c r="B19" s="3" t="s">
        <v>581</v>
      </c>
      <c r="C19" s="1" t="s">
        <v>12</v>
      </c>
      <c r="D19" s="1" t="s">
        <v>611</v>
      </c>
      <c r="E19" s="1">
        <v>2</v>
      </c>
      <c r="F19" s="1">
        <v>0</v>
      </c>
      <c r="G19" s="1">
        <f t="shared" si="0"/>
        <v>2</v>
      </c>
      <c r="H19" s="24">
        <v>4</v>
      </c>
      <c r="I19" s="166"/>
      <c r="J19" s="48" t="s">
        <v>665</v>
      </c>
      <c r="K19" s="3" t="s">
        <v>584</v>
      </c>
      <c r="L19" s="1" t="s">
        <v>12</v>
      </c>
      <c r="M19" s="1" t="s">
        <v>611</v>
      </c>
      <c r="N19" s="1">
        <v>2</v>
      </c>
      <c r="O19" s="1">
        <v>1</v>
      </c>
      <c r="P19" s="1">
        <f t="shared" si="1"/>
        <v>3</v>
      </c>
      <c r="Q19" s="24">
        <v>4</v>
      </c>
    </row>
    <row r="20" spans="1:17" s="47" customFormat="1" ht="11.25">
      <c r="A20" s="48" t="s">
        <v>666</v>
      </c>
      <c r="B20" s="3" t="s">
        <v>583</v>
      </c>
      <c r="C20" s="1" t="s">
        <v>12</v>
      </c>
      <c r="D20" s="1" t="s">
        <v>611</v>
      </c>
      <c r="E20" s="1">
        <v>2</v>
      </c>
      <c r="F20" s="1">
        <v>1</v>
      </c>
      <c r="G20" s="1">
        <f t="shared" si="0"/>
        <v>3</v>
      </c>
      <c r="H20" s="24">
        <v>4</v>
      </c>
      <c r="I20" s="166"/>
      <c r="J20" s="48" t="s">
        <v>667</v>
      </c>
      <c r="K20" s="3" t="s">
        <v>586</v>
      </c>
      <c r="L20" s="1" t="s">
        <v>12</v>
      </c>
      <c r="M20" s="1" t="s">
        <v>611</v>
      </c>
      <c r="N20" s="1">
        <v>2</v>
      </c>
      <c r="O20" s="1">
        <v>1</v>
      </c>
      <c r="P20" s="1">
        <f t="shared" si="1"/>
        <v>3</v>
      </c>
      <c r="Q20" s="24">
        <v>5</v>
      </c>
    </row>
    <row r="21" spans="1:17" s="47" customFormat="1" ht="11.25">
      <c r="A21" s="48" t="s">
        <v>668</v>
      </c>
      <c r="B21" s="3" t="s">
        <v>585</v>
      </c>
      <c r="C21" s="1" t="s">
        <v>12</v>
      </c>
      <c r="D21" s="1" t="s">
        <v>611</v>
      </c>
      <c r="E21" s="1">
        <v>2</v>
      </c>
      <c r="F21" s="1">
        <v>0</v>
      </c>
      <c r="G21" s="1">
        <f t="shared" si="0"/>
        <v>2</v>
      </c>
      <c r="H21" s="24">
        <v>3</v>
      </c>
      <c r="I21" s="166"/>
      <c r="J21" s="48"/>
      <c r="K21" s="3"/>
      <c r="L21" s="1"/>
      <c r="M21" s="1"/>
      <c r="N21" s="1"/>
      <c r="O21" s="1"/>
      <c r="P21" s="1"/>
      <c r="Q21" s="24"/>
    </row>
    <row r="22" spans="1:17" s="47" customFormat="1" ht="11.25">
      <c r="A22" s="168" t="s">
        <v>28</v>
      </c>
      <c r="B22" s="111"/>
      <c r="C22" s="96" t="s">
        <v>12</v>
      </c>
      <c r="D22" s="96"/>
      <c r="E22" s="11">
        <f ca="1">SUMIF($C$11:E21,$C$22,E11:E21)</f>
        <v>11</v>
      </c>
      <c r="F22" s="11">
        <f ca="1">SUMIF($C$11:F21,$C$22,F11:F21)</f>
        <v>3</v>
      </c>
      <c r="G22" s="11">
        <f ca="1">SUMIF($C$11:G21,$C$22,G11:G21)</f>
        <v>14</v>
      </c>
      <c r="H22" s="23">
        <f ca="1">SUMIF($C$11:H21,$C$22,H11:H21)</f>
        <v>22</v>
      </c>
      <c r="I22" s="166"/>
      <c r="J22" s="168" t="s">
        <v>28</v>
      </c>
      <c r="K22" s="111"/>
      <c r="L22" s="96" t="s">
        <v>12</v>
      </c>
      <c r="M22" s="96"/>
      <c r="N22" s="11">
        <f ca="1">SUMIF($L$11:N21,$L$22,N11:N21)</f>
        <v>10</v>
      </c>
      <c r="O22" s="11">
        <f ca="1">SUMIF($L$11:O21,$L$22,O11:O21)</f>
        <v>4</v>
      </c>
      <c r="P22" s="11">
        <f ca="1">SUMIF($L$11:P21,$L$22,P11:P21)</f>
        <v>14</v>
      </c>
      <c r="Q22" s="23">
        <f ca="1">SUMIF($L$11:Q21,$L$22,Q11:Q21)</f>
        <v>21</v>
      </c>
    </row>
    <row r="23" spans="1:17" s="47" customFormat="1" ht="11.25">
      <c r="A23" s="168" t="s">
        <v>28</v>
      </c>
      <c r="B23" s="111"/>
      <c r="C23" s="96" t="s">
        <v>20</v>
      </c>
      <c r="D23" s="96"/>
      <c r="E23" s="11">
        <f ca="1">SUMIF($C$11:E21,$C$23,E11:E21)</f>
        <v>7</v>
      </c>
      <c r="F23" s="11">
        <f ca="1">SUMIF($C$11:F21,$C$23,F11:F21)</f>
        <v>0</v>
      </c>
      <c r="G23" s="11">
        <f ca="1">SUMIF($C$11:G21,$C$23,G11:G21)</f>
        <v>7</v>
      </c>
      <c r="H23" s="23">
        <f ca="1">SUMIF($C$11:H21,$C$23,H11:H21)</f>
        <v>7</v>
      </c>
      <c r="I23" s="166"/>
      <c r="J23" s="168" t="s">
        <v>28</v>
      </c>
      <c r="K23" s="111"/>
      <c r="L23" s="96" t="s">
        <v>20</v>
      </c>
      <c r="M23" s="96"/>
      <c r="N23" s="11">
        <f ca="1">SUMIF($L$11:N21,$L$23,N11:N21)</f>
        <v>5</v>
      </c>
      <c r="O23" s="11">
        <f ca="1">SUMIF($L$11:O21,$L$23,O11:O21)</f>
        <v>6</v>
      </c>
      <c r="P23" s="11">
        <f ca="1">SUMIF($L$11:P21,$L$23,P11:P21)</f>
        <v>8</v>
      </c>
      <c r="Q23" s="23">
        <f ca="1">SUMIF($L$11:Q21,$L$23,Q11:Q21)</f>
        <v>9</v>
      </c>
    </row>
    <row r="24" spans="1:17" s="47" customFormat="1" ht="11.25">
      <c r="A24" s="168" t="s">
        <v>28</v>
      </c>
      <c r="B24" s="111"/>
      <c r="C24" s="96" t="s">
        <v>17</v>
      </c>
      <c r="D24" s="96"/>
      <c r="E24" s="11">
        <f ca="1">SUMIF($C$11:E21,$C$24,E11:E21)</f>
        <v>0</v>
      </c>
      <c r="F24" s="11">
        <f ca="1">SUMIF($C$11:F21,$C$24,F11:F21)</f>
        <v>0</v>
      </c>
      <c r="G24" s="11">
        <f ca="1">SUMIF($C$11:G21,$C$24,G11:G21)</f>
        <v>0</v>
      </c>
      <c r="H24" s="23">
        <f ca="1">SUMIF($C$11:H21,$C$24,H11:H21)</f>
        <v>0</v>
      </c>
      <c r="I24" s="166"/>
      <c r="J24" s="168" t="s">
        <v>28</v>
      </c>
      <c r="K24" s="111"/>
      <c r="L24" s="96" t="s">
        <v>17</v>
      </c>
      <c r="M24" s="96"/>
      <c r="N24" s="11">
        <f ca="1">SUMIF($L$11:N21,$L$24,N11:N21)</f>
        <v>0</v>
      </c>
      <c r="O24" s="11">
        <f ca="1">SUMIF($L$11:O21,$L$24,O11:O21)</f>
        <v>0</v>
      </c>
      <c r="P24" s="11">
        <f ca="1">SUMIF($L$11:P21,$L$24,P11:P21)</f>
        <v>0</v>
      </c>
      <c r="Q24" s="23">
        <f ca="1">SUMIF($L$11:Q21,$L$24,Q11:Q21)</f>
        <v>0</v>
      </c>
    </row>
    <row r="25" spans="1:17" s="47" customFormat="1" ht="11.25">
      <c r="A25" s="168" t="s">
        <v>28</v>
      </c>
      <c r="B25" s="111"/>
      <c r="C25" s="96" t="s">
        <v>144</v>
      </c>
      <c r="D25" s="96"/>
      <c r="E25" s="11">
        <f ca="1">SUMIF($C$11:E21,$C$25,E11:E21)</f>
        <v>1</v>
      </c>
      <c r="F25" s="11">
        <f ca="1">SUMIF($C$11:F21,$C$25,F11:F21)</f>
        <v>1</v>
      </c>
      <c r="G25" s="11">
        <f ca="1">SUMIF($C$11:G21,$C$25,G11:G21)</f>
        <v>2</v>
      </c>
      <c r="H25" s="23">
        <f ca="1">SUMIF($C$11:H21,$C$25,H11:H21)</f>
        <v>1</v>
      </c>
      <c r="I25" s="166"/>
      <c r="J25" s="168" t="s">
        <v>28</v>
      </c>
      <c r="K25" s="111"/>
      <c r="L25" s="96" t="s">
        <v>144</v>
      </c>
      <c r="M25" s="96"/>
      <c r="N25" s="11">
        <f ca="1">SUMIF($L$11:N21,$L$25,N11:N21)</f>
        <v>0</v>
      </c>
      <c r="O25" s="11">
        <f ca="1">SUMIF($L$11:O21,$L$25,O11:O21)</f>
        <v>0</v>
      </c>
      <c r="P25" s="11">
        <f ca="1">SUMIF($L$11:P21,$L$25,P11:P21)</f>
        <v>0</v>
      </c>
      <c r="Q25" s="23">
        <f ca="1">SUMIF($L$11:Q21,$L$25,Q11:Q21)</f>
        <v>0</v>
      </c>
    </row>
    <row r="26" spans="1:17" s="47" customFormat="1" ht="11.25">
      <c r="A26" s="168" t="s">
        <v>150</v>
      </c>
      <c r="B26" s="111"/>
      <c r="C26" s="96"/>
      <c r="D26" s="96"/>
      <c r="E26" s="11">
        <f ca="1">SUM(E22:E25)</f>
        <v>19</v>
      </c>
      <c r="F26" s="11">
        <f t="shared" ref="F26:H26" ca="1" si="2">SUM(F22:F25)</f>
        <v>4</v>
      </c>
      <c r="G26" s="11">
        <f t="shared" ca="1" si="2"/>
        <v>23</v>
      </c>
      <c r="H26" s="23">
        <f t="shared" ca="1" si="2"/>
        <v>30</v>
      </c>
      <c r="I26" s="166"/>
      <c r="J26" s="168" t="s">
        <v>150</v>
      </c>
      <c r="K26" s="111"/>
      <c r="L26" s="96"/>
      <c r="M26" s="96"/>
      <c r="N26" s="11">
        <f ca="1">SUM(N22:N25)</f>
        <v>15</v>
      </c>
      <c r="O26" s="11">
        <f t="shared" ref="O26:Q26" ca="1" si="3">SUM(O22:O25)</f>
        <v>10</v>
      </c>
      <c r="P26" s="11">
        <f t="shared" ca="1" si="3"/>
        <v>22</v>
      </c>
      <c r="Q26" s="23">
        <f t="shared" ca="1" si="3"/>
        <v>30</v>
      </c>
    </row>
    <row r="27" spans="1:17" s="47" customFormat="1" ht="11.25">
      <c r="A27" s="175"/>
      <c r="B27" s="96"/>
      <c r="C27" s="96"/>
      <c r="D27" s="96"/>
      <c r="E27" s="96"/>
      <c r="F27" s="96"/>
      <c r="G27" s="96"/>
      <c r="H27" s="176"/>
      <c r="I27" s="166"/>
      <c r="J27" s="175"/>
      <c r="K27" s="96"/>
      <c r="L27" s="96"/>
      <c r="M27" s="96"/>
      <c r="N27" s="96"/>
      <c r="O27" s="96"/>
      <c r="P27" s="96"/>
      <c r="Q27" s="176"/>
    </row>
    <row r="28" spans="1:17" s="47" customFormat="1" ht="11.25">
      <c r="A28" s="177" t="s">
        <v>631</v>
      </c>
      <c r="B28" s="178"/>
      <c r="C28" s="178"/>
      <c r="D28" s="178"/>
      <c r="E28" s="178"/>
      <c r="F28" s="178"/>
      <c r="G28" s="178"/>
      <c r="H28" s="179"/>
      <c r="I28" s="166"/>
      <c r="J28" s="177"/>
      <c r="K28" s="178"/>
      <c r="L28" s="178"/>
      <c r="M28" s="178"/>
      <c r="N28" s="178"/>
      <c r="O28" s="178"/>
      <c r="P28" s="178"/>
      <c r="Q28" s="179"/>
    </row>
    <row r="29" spans="1:17" s="47" customFormat="1" ht="11.25">
      <c r="A29" s="32" t="s">
        <v>460</v>
      </c>
      <c r="B29" s="33" t="s">
        <v>461</v>
      </c>
      <c r="C29" s="34" t="s">
        <v>144</v>
      </c>
      <c r="D29" s="34" t="s">
        <v>611</v>
      </c>
      <c r="E29" s="34">
        <v>1</v>
      </c>
      <c r="F29" s="34">
        <v>1</v>
      </c>
      <c r="G29" s="34">
        <v>0</v>
      </c>
      <c r="H29" s="35">
        <v>1</v>
      </c>
      <c r="I29" s="166"/>
      <c r="J29" s="32"/>
      <c r="K29" s="33"/>
      <c r="L29" s="34"/>
      <c r="M29" s="34"/>
      <c r="N29" s="34"/>
      <c r="O29" s="34"/>
      <c r="P29" s="34"/>
      <c r="Q29" s="35"/>
    </row>
    <row r="30" spans="1:17" s="47" customFormat="1" ht="12" thickBot="1">
      <c r="A30" s="40" t="s">
        <v>462</v>
      </c>
      <c r="B30" s="41" t="s">
        <v>463</v>
      </c>
      <c r="C30" s="42" t="s">
        <v>144</v>
      </c>
      <c r="D30" s="42" t="s">
        <v>611</v>
      </c>
      <c r="E30" s="42">
        <v>1</v>
      </c>
      <c r="F30" s="42">
        <v>1</v>
      </c>
      <c r="G30" s="42">
        <v>0</v>
      </c>
      <c r="H30" s="43">
        <v>1</v>
      </c>
      <c r="I30" s="167"/>
      <c r="J30" s="40"/>
      <c r="K30" s="41"/>
      <c r="L30" s="42"/>
      <c r="M30" s="42"/>
      <c r="N30" s="42"/>
      <c r="O30" s="42"/>
      <c r="P30" s="42"/>
      <c r="Q30" s="43"/>
    </row>
    <row r="31" spans="1:17" s="47" customFormat="1" thickTop="1" thickBot="1">
      <c r="A31" s="180"/>
      <c r="B31" s="181"/>
      <c r="C31" s="181"/>
      <c r="D31" s="181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2"/>
    </row>
    <row r="32" spans="1:17" ht="17.25" thickTop="1" thickBot="1">
      <c r="A32" s="160" t="s">
        <v>29</v>
      </c>
      <c r="B32" s="161"/>
      <c r="C32" s="161"/>
      <c r="D32" s="161"/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2"/>
    </row>
    <row r="33" spans="1:17" s="45" customFormat="1" ht="16.5" thickTop="1">
      <c r="A33" s="183" t="s">
        <v>30</v>
      </c>
      <c r="B33" s="184"/>
      <c r="C33" s="184"/>
      <c r="D33" s="184"/>
      <c r="E33" s="184"/>
      <c r="F33" s="184"/>
      <c r="G33" s="184"/>
      <c r="H33" s="185"/>
      <c r="I33" s="166"/>
      <c r="J33" s="183" t="s">
        <v>31</v>
      </c>
      <c r="K33" s="184"/>
      <c r="L33" s="184"/>
      <c r="M33" s="184"/>
      <c r="N33" s="184"/>
      <c r="O33" s="184"/>
      <c r="P33" s="184"/>
      <c r="Q33" s="185"/>
    </row>
    <row r="34" spans="1:17" s="47" customFormat="1" ht="24.75" customHeight="1">
      <c r="A34" s="46" t="s">
        <v>5</v>
      </c>
      <c r="B34" s="6" t="s">
        <v>6</v>
      </c>
      <c r="C34" s="99" t="s">
        <v>604</v>
      </c>
      <c r="D34" s="99"/>
      <c r="E34" s="11" t="s">
        <v>8</v>
      </c>
      <c r="F34" s="11" t="s">
        <v>9</v>
      </c>
      <c r="G34" s="11" t="s">
        <v>10</v>
      </c>
      <c r="H34" s="23" t="s">
        <v>11</v>
      </c>
      <c r="I34" s="166"/>
      <c r="J34" s="46" t="s">
        <v>5</v>
      </c>
      <c r="K34" s="6" t="s">
        <v>6</v>
      </c>
      <c r="L34" s="99" t="s">
        <v>604</v>
      </c>
      <c r="M34" s="99"/>
      <c r="N34" s="11" t="s">
        <v>8</v>
      </c>
      <c r="O34" s="11" t="s">
        <v>9</v>
      </c>
      <c r="P34" s="11" t="s">
        <v>10</v>
      </c>
      <c r="Q34" s="23" t="s">
        <v>11</v>
      </c>
    </row>
    <row r="35" spans="1:17" s="47" customFormat="1" ht="11.25">
      <c r="A35" s="48" t="s">
        <v>32</v>
      </c>
      <c r="B35" s="3" t="s">
        <v>476</v>
      </c>
      <c r="C35" s="1" t="s">
        <v>20</v>
      </c>
      <c r="D35" s="1" t="s">
        <v>606</v>
      </c>
      <c r="E35" s="1">
        <v>2</v>
      </c>
      <c r="F35" s="1">
        <v>0</v>
      </c>
      <c r="G35" s="1">
        <f t="shared" ref="G35:G43" si="4">ROUND(E35+(F35/2),0)</f>
        <v>2</v>
      </c>
      <c r="H35" s="24">
        <v>2</v>
      </c>
      <c r="I35" s="166"/>
      <c r="J35" s="48" t="s">
        <v>33</v>
      </c>
      <c r="K35" s="3" t="s">
        <v>475</v>
      </c>
      <c r="L35" s="1" t="s">
        <v>20</v>
      </c>
      <c r="M35" s="1" t="s">
        <v>606</v>
      </c>
      <c r="N35" s="1">
        <v>2</v>
      </c>
      <c r="O35" s="1">
        <v>0</v>
      </c>
      <c r="P35" s="1">
        <f t="shared" ref="P35:P43" si="5">ROUND(N35+(O35/2),0)</f>
        <v>2</v>
      </c>
      <c r="Q35" s="24">
        <v>2</v>
      </c>
    </row>
    <row r="36" spans="1:17" s="47" customFormat="1" ht="11.25">
      <c r="A36" s="48" t="s">
        <v>669</v>
      </c>
      <c r="B36" s="3" t="s">
        <v>588</v>
      </c>
      <c r="C36" s="1" t="s">
        <v>12</v>
      </c>
      <c r="D36" s="1" t="s">
        <v>611</v>
      </c>
      <c r="E36" s="1">
        <v>2</v>
      </c>
      <c r="F36" s="1">
        <v>1</v>
      </c>
      <c r="G36" s="1">
        <f t="shared" si="4"/>
        <v>3</v>
      </c>
      <c r="H36" s="24">
        <v>4</v>
      </c>
      <c r="I36" s="166"/>
      <c r="J36" s="48" t="s">
        <v>670</v>
      </c>
      <c r="K36" s="3" t="s">
        <v>589</v>
      </c>
      <c r="L36" s="1" t="s">
        <v>12</v>
      </c>
      <c r="M36" s="1" t="s">
        <v>611</v>
      </c>
      <c r="N36" s="1">
        <v>4</v>
      </c>
      <c r="O36" s="1">
        <v>0</v>
      </c>
      <c r="P36" s="1">
        <f t="shared" si="5"/>
        <v>4</v>
      </c>
      <c r="Q36" s="24">
        <v>5</v>
      </c>
    </row>
    <row r="37" spans="1:17" s="47" customFormat="1" ht="11.25">
      <c r="A37" s="48" t="s">
        <v>671</v>
      </c>
      <c r="B37" s="3" t="s">
        <v>672</v>
      </c>
      <c r="C37" s="1" t="s">
        <v>12</v>
      </c>
      <c r="D37" s="1" t="s">
        <v>611</v>
      </c>
      <c r="E37" s="1">
        <v>2</v>
      </c>
      <c r="F37" s="1">
        <v>1</v>
      </c>
      <c r="G37" s="1">
        <f t="shared" si="4"/>
        <v>3</v>
      </c>
      <c r="H37" s="24">
        <v>4</v>
      </c>
      <c r="I37" s="166"/>
      <c r="J37" s="48" t="s">
        <v>673</v>
      </c>
      <c r="K37" s="3" t="s">
        <v>674</v>
      </c>
      <c r="L37" s="1" t="s">
        <v>12</v>
      </c>
      <c r="M37" s="1" t="s">
        <v>611</v>
      </c>
      <c r="N37" s="1">
        <v>2</v>
      </c>
      <c r="O37" s="1">
        <v>1</v>
      </c>
      <c r="P37" s="1">
        <f t="shared" si="5"/>
        <v>3</v>
      </c>
      <c r="Q37" s="24">
        <v>4</v>
      </c>
    </row>
    <row r="38" spans="1:17" s="47" customFormat="1" ht="11.25">
      <c r="A38" s="48" t="s">
        <v>675</v>
      </c>
      <c r="B38" s="3" t="s">
        <v>676</v>
      </c>
      <c r="C38" s="1" t="s">
        <v>12</v>
      </c>
      <c r="D38" s="1" t="s">
        <v>611</v>
      </c>
      <c r="E38" s="1">
        <v>2</v>
      </c>
      <c r="F38" s="1">
        <v>1</v>
      </c>
      <c r="G38" s="1">
        <f t="shared" si="4"/>
        <v>3</v>
      </c>
      <c r="H38" s="24">
        <v>4</v>
      </c>
      <c r="I38" s="166"/>
      <c r="J38" s="48" t="s">
        <v>677</v>
      </c>
      <c r="K38" s="3" t="s">
        <v>678</v>
      </c>
      <c r="L38" s="1" t="s">
        <v>12</v>
      </c>
      <c r="M38" s="1" t="s">
        <v>611</v>
      </c>
      <c r="N38" s="1">
        <v>2</v>
      </c>
      <c r="O38" s="1">
        <v>1</v>
      </c>
      <c r="P38" s="1">
        <f t="shared" si="5"/>
        <v>3</v>
      </c>
      <c r="Q38" s="24">
        <v>4</v>
      </c>
    </row>
    <row r="39" spans="1:17" s="47" customFormat="1" ht="11.25">
      <c r="A39" s="48" t="s">
        <v>679</v>
      </c>
      <c r="B39" s="3" t="s">
        <v>590</v>
      </c>
      <c r="C39" s="1" t="s">
        <v>12</v>
      </c>
      <c r="D39" s="1" t="s">
        <v>611</v>
      </c>
      <c r="E39" s="1">
        <v>2</v>
      </c>
      <c r="F39" s="1">
        <v>1</v>
      </c>
      <c r="G39" s="1">
        <f t="shared" si="4"/>
        <v>3</v>
      </c>
      <c r="H39" s="24">
        <v>4</v>
      </c>
      <c r="I39" s="166"/>
      <c r="J39" s="48" t="s">
        <v>680</v>
      </c>
      <c r="K39" s="3" t="s">
        <v>681</v>
      </c>
      <c r="L39" s="1" t="s">
        <v>12</v>
      </c>
      <c r="M39" s="1" t="s">
        <v>611</v>
      </c>
      <c r="N39" s="1">
        <v>3</v>
      </c>
      <c r="O39" s="1">
        <v>0</v>
      </c>
      <c r="P39" s="1">
        <f t="shared" si="5"/>
        <v>3</v>
      </c>
      <c r="Q39" s="24">
        <v>4</v>
      </c>
    </row>
    <row r="40" spans="1:17" s="47" customFormat="1" ht="11.25">
      <c r="A40" s="48" t="s">
        <v>682</v>
      </c>
      <c r="B40" s="3" t="s">
        <v>591</v>
      </c>
      <c r="C40" s="1" t="s">
        <v>12</v>
      </c>
      <c r="D40" s="1" t="s">
        <v>611</v>
      </c>
      <c r="E40" s="1">
        <v>2</v>
      </c>
      <c r="F40" s="1">
        <v>0</v>
      </c>
      <c r="G40" s="1">
        <f t="shared" si="4"/>
        <v>2</v>
      </c>
      <c r="H40" s="24">
        <v>3</v>
      </c>
      <c r="I40" s="166"/>
      <c r="J40" s="48" t="s">
        <v>683</v>
      </c>
      <c r="K40" s="3" t="s">
        <v>592</v>
      </c>
      <c r="L40" s="1" t="s">
        <v>12</v>
      </c>
      <c r="M40" s="1" t="s">
        <v>611</v>
      </c>
      <c r="N40" s="1">
        <v>0</v>
      </c>
      <c r="O40" s="1">
        <v>2</v>
      </c>
      <c r="P40" s="1">
        <f t="shared" si="5"/>
        <v>1</v>
      </c>
      <c r="Q40" s="24">
        <v>2</v>
      </c>
    </row>
    <row r="41" spans="1:17" s="47" customFormat="1" ht="11.25">
      <c r="A41" s="48" t="s">
        <v>648</v>
      </c>
      <c r="B41" s="3" t="s">
        <v>649</v>
      </c>
      <c r="C41" s="1" t="s">
        <v>17</v>
      </c>
      <c r="D41" s="1" t="s">
        <v>611</v>
      </c>
      <c r="E41" s="1">
        <v>2</v>
      </c>
      <c r="F41" s="1">
        <v>0</v>
      </c>
      <c r="G41" s="1">
        <f t="shared" si="4"/>
        <v>2</v>
      </c>
      <c r="H41" s="24">
        <v>3</v>
      </c>
      <c r="I41" s="166"/>
      <c r="J41" s="48" t="s">
        <v>648</v>
      </c>
      <c r="K41" s="3" t="s">
        <v>649</v>
      </c>
      <c r="L41" s="1" t="s">
        <v>17</v>
      </c>
      <c r="M41" s="1" t="s">
        <v>611</v>
      </c>
      <c r="N41" s="1">
        <v>2</v>
      </c>
      <c r="O41" s="1">
        <v>0</v>
      </c>
      <c r="P41" s="1">
        <f t="shared" si="5"/>
        <v>2</v>
      </c>
      <c r="Q41" s="24">
        <v>3</v>
      </c>
    </row>
    <row r="42" spans="1:17" s="47" customFormat="1" ht="11.25">
      <c r="A42" s="48" t="s">
        <v>650</v>
      </c>
      <c r="B42" s="3" t="s">
        <v>651</v>
      </c>
      <c r="C42" s="1" t="s">
        <v>17</v>
      </c>
      <c r="D42" s="1" t="s">
        <v>611</v>
      </c>
      <c r="E42" s="1">
        <v>2</v>
      </c>
      <c r="F42" s="1">
        <v>0</v>
      </c>
      <c r="G42" s="1">
        <f t="shared" si="4"/>
        <v>2</v>
      </c>
      <c r="H42" s="24">
        <v>3</v>
      </c>
      <c r="I42" s="166"/>
      <c r="J42" s="48" t="s">
        <v>650</v>
      </c>
      <c r="K42" s="3" t="s">
        <v>651</v>
      </c>
      <c r="L42" s="1" t="s">
        <v>17</v>
      </c>
      <c r="M42" s="1" t="s">
        <v>611</v>
      </c>
      <c r="N42" s="1">
        <v>2</v>
      </c>
      <c r="O42" s="1">
        <v>0</v>
      </c>
      <c r="P42" s="1">
        <f t="shared" si="5"/>
        <v>2</v>
      </c>
      <c r="Q42" s="24">
        <v>3</v>
      </c>
    </row>
    <row r="43" spans="1:17" s="47" customFormat="1" ht="11.25">
      <c r="A43" s="48" t="s">
        <v>652</v>
      </c>
      <c r="B43" s="3" t="s">
        <v>653</v>
      </c>
      <c r="C43" s="1" t="s">
        <v>17</v>
      </c>
      <c r="D43" s="1" t="s">
        <v>611</v>
      </c>
      <c r="E43" s="1">
        <v>2</v>
      </c>
      <c r="F43" s="1">
        <v>0</v>
      </c>
      <c r="G43" s="1">
        <f t="shared" si="4"/>
        <v>2</v>
      </c>
      <c r="H43" s="24">
        <v>3</v>
      </c>
      <c r="I43" s="166"/>
      <c r="J43" s="48" t="s">
        <v>652</v>
      </c>
      <c r="K43" s="3" t="s">
        <v>653</v>
      </c>
      <c r="L43" s="1" t="s">
        <v>17</v>
      </c>
      <c r="M43" s="1" t="s">
        <v>611</v>
      </c>
      <c r="N43" s="1">
        <v>2</v>
      </c>
      <c r="O43" s="1">
        <v>0</v>
      </c>
      <c r="P43" s="1">
        <f t="shared" si="5"/>
        <v>2</v>
      </c>
      <c r="Q43" s="24">
        <v>3</v>
      </c>
    </row>
    <row r="44" spans="1:17" s="47" customFormat="1" ht="11.25">
      <c r="A44" s="168" t="s">
        <v>28</v>
      </c>
      <c r="B44" s="111"/>
      <c r="C44" s="96" t="s">
        <v>12</v>
      </c>
      <c r="D44" s="96"/>
      <c r="E44" s="11">
        <f ca="1">SUMIF($C$35:E43,$C$44,E35:E43)</f>
        <v>10</v>
      </c>
      <c r="F44" s="11">
        <f ca="1">SUMIF($C$35:F43,$C$44,F35:F43)</f>
        <v>4</v>
      </c>
      <c r="G44" s="11">
        <f ca="1">SUMIF($C$35:G43,$C$44,G35:G43)</f>
        <v>14</v>
      </c>
      <c r="H44" s="23">
        <f ca="1">SUMIF($C$35:H43,$C$44,H35:H43)</f>
        <v>19</v>
      </c>
      <c r="I44" s="166"/>
      <c r="J44" s="168" t="s">
        <v>28</v>
      </c>
      <c r="K44" s="111"/>
      <c r="L44" s="96" t="s">
        <v>12</v>
      </c>
      <c r="M44" s="96"/>
      <c r="N44" s="11">
        <f ca="1">SUMIF($L$35:N43,$L$44,N35:N43)</f>
        <v>11</v>
      </c>
      <c r="O44" s="11">
        <f ca="1">SUMIF($L$35:O43,$L$44,O35:O43)</f>
        <v>4</v>
      </c>
      <c r="P44" s="11">
        <f ca="1">SUMIF($L$35:P43,$L$44,P35:P43)</f>
        <v>14</v>
      </c>
      <c r="Q44" s="23">
        <f ca="1">SUMIF($L$35:Q43,$L$44,Q35:Q43)</f>
        <v>19</v>
      </c>
    </row>
    <row r="45" spans="1:17" s="47" customFormat="1" ht="11.25">
      <c r="A45" s="168" t="s">
        <v>28</v>
      </c>
      <c r="B45" s="111"/>
      <c r="C45" s="96" t="s">
        <v>20</v>
      </c>
      <c r="D45" s="96"/>
      <c r="E45" s="11">
        <f ca="1">SUMIF($C$35:E43,$C$45,E35:E43)</f>
        <v>2</v>
      </c>
      <c r="F45" s="11">
        <f ca="1">SUMIF($C$35:F43,$C$45,F35:F43)</f>
        <v>0</v>
      </c>
      <c r="G45" s="11">
        <f ca="1">SUMIF($C$35:G43,$C$45,G35:G43)</f>
        <v>2</v>
      </c>
      <c r="H45" s="23">
        <f ca="1">SUMIF($C$35:H43,$C$45,H35:H43)</f>
        <v>2</v>
      </c>
      <c r="I45" s="166"/>
      <c r="J45" s="168" t="s">
        <v>28</v>
      </c>
      <c r="K45" s="111"/>
      <c r="L45" s="96" t="s">
        <v>20</v>
      </c>
      <c r="M45" s="96"/>
      <c r="N45" s="11">
        <f ca="1">SUMIF($L$35:N43,$L$45,N35:N43)</f>
        <v>2</v>
      </c>
      <c r="O45" s="11">
        <f ca="1">SUMIF($L$35:O43,$L$45,O35:O43)</f>
        <v>0</v>
      </c>
      <c r="P45" s="11">
        <f ca="1">SUMIF($L$35:P43,$L$45,P35:P43)</f>
        <v>2</v>
      </c>
      <c r="Q45" s="23">
        <f ca="1">SUMIF($L$35:Q43,$L$45,Q35:Q43)</f>
        <v>2</v>
      </c>
    </row>
    <row r="46" spans="1:17" s="47" customFormat="1" ht="11.25">
      <c r="A46" s="168" t="s">
        <v>28</v>
      </c>
      <c r="B46" s="111"/>
      <c r="C46" s="96" t="s">
        <v>17</v>
      </c>
      <c r="D46" s="96"/>
      <c r="E46" s="11">
        <f ca="1">SUMIF($C$35:E43,$C$46,E35:E43)</f>
        <v>6</v>
      </c>
      <c r="F46" s="11">
        <f ca="1">SUMIF($C$35:F43,$C$46,F35:F43)</f>
        <v>0</v>
      </c>
      <c r="G46" s="11">
        <f ca="1">SUMIF($C$35:G43,$C$46,G35:G43)</f>
        <v>6</v>
      </c>
      <c r="H46" s="23">
        <f ca="1">SUMIF($C$35:H43,$C$46,H35:H43)</f>
        <v>9</v>
      </c>
      <c r="I46" s="166"/>
      <c r="J46" s="168" t="s">
        <v>28</v>
      </c>
      <c r="K46" s="111"/>
      <c r="L46" s="96" t="s">
        <v>17</v>
      </c>
      <c r="M46" s="96"/>
      <c r="N46" s="11">
        <f ca="1">SUMIF($L$35:N43,$L$46,N35:N43)</f>
        <v>6</v>
      </c>
      <c r="O46" s="11">
        <f ca="1">SUMIF($L$35:O43,$L$46,O35:O43)</f>
        <v>0</v>
      </c>
      <c r="P46" s="11">
        <f ca="1">SUMIF($L$35:P43,$L$46,P35:P43)</f>
        <v>6</v>
      </c>
      <c r="Q46" s="23">
        <f ca="1">SUMIF($L$35:Q43,$L$46,Q35:Q43)</f>
        <v>9</v>
      </c>
    </row>
    <row r="47" spans="1:17" s="47" customFormat="1" ht="11.25">
      <c r="A47" s="168" t="s">
        <v>28</v>
      </c>
      <c r="B47" s="111"/>
      <c r="C47" s="96" t="s">
        <v>144</v>
      </c>
      <c r="D47" s="96"/>
      <c r="E47" s="11">
        <f ca="1">SUMIF($C$35:E43,$C$47,E35:E43)</f>
        <v>0</v>
      </c>
      <c r="F47" s="11">
        <f ca="1">SUMIF($C$35:F43,$C$47,F35:F43)</f>
        <v>0</v>
      </c>
      <c r="G47" s="11">
        <f ca="1">SUMIF($C$35:G43,$C$47,G35:G43)</f>
        <v>0</v>
      </c>
      <c r="H47" s="23">
        <f ca="1">SUMIF($C$35:H43,$C$47,H35:H43)</f>
        <v>0</v>
      </c>
      <c r="I47" s="166"/>
      <c r="J47" s="168" t="s">
        <v>28</v>
      </c>
      <c r="K47" s="111"/>
      <c r="L47" s="96" t="s">
        <v>144</v>
      </c>
      <c r="M47" s="96"/>
      <c r="N47" s="11">
        <f ca="1">SUMIF($L$35:N43,$L$47,N35:N43)</f>
        <v>0</v>
      </c>
      <c r="O47" s="11">
        <f ca="1">SUMIF($L$35:O43,$L$47,O35:O43)</f>
        <v>0</v>
      </c>
      <c r="P47" s="11">
        <f ca="1">SUMIF($L$35:P43,$L$47,P35:P43)</f>
        <v>0</v>
      </c>
      <c r="Q47" s="23">
        <f ca="1">SUMIF($L$35:Q43,$L$47,Q35:Q43)</f>
        <v>0</v>
      </c>
    </row>
    <row r="48" spans="1:17" s="47" customFormat="1" ht="12" thickBot="1">
      <c r="A48" s="192" t="s">
        <v>150</v>
      </c>
      <c r="B48" s="193"/>
      <c r="C48" s="194"/>
      <c r="D48" s="194"/>
      <c r="E48" s="25">
        <f ca="1">SUM(E44:E47)</f>
        <v>18</v>
      </c>
      <c r="F48" s="25">
        <f t="shared" ref="F48:H48" ca="1" si="6">SUM(F44:F47)</f>
        <v>4</v>
      </c>
      <c r="G48" s="25">
        <f t="shared" ca="1" si="6"/>
        <v>22</v>
      </c>
      <c r="H48" s="26">
        <f t="shared" ca="1" si="6"/>
        <v>30</v>
      </c>
      <c r="I48" s="167"/>
      <c r="J48" s="192" t="s">
        <v>150</v>
      </c>
      <c r="K48" s="193"/>
      <c r="L48" s="194"/>
      <c r="M48" s="194"/>
      <c r="N48" s="25">
        <f ca="1">SUM(N44:N47)</f>
        <v>19</v>
      </c>
      <c r="O48" s="25">
        <f t="shared" ref="O48:Q48" ca="1" si="7">SUM(O44:O47)</f>
        <v>4</v>
      </c>
      <c r="P48" s="25">
        <f t="shared" ca="1" si="7"/>
        <v>22</v>
      </c>
      <c r="Q48" s="26">
        <f t="shared" ca="1" si="7"/>
        <v>30</v>
      </c>
    </row>
    <row r="49" spans="1:17" s="47" customFormat="1" thickTop="1" thickBot="1">
      <c r="A49" s="186"/>
      <c r="B49" s="187"/>
      <c r="C49" s="187"/>
      <c r="D49" s="187"/>
      <c r="E49" s="187"/>
      <c r="F49" s="187"/>
      <c r="G49" s="187"/>
      <c r="H49" s="187"/>
      <c r="I49" s="187"/>
      <c r="J49" s="187"/>
      <c r="K49" s="187"/>
      <c r="L49" s="187"/>
      <c r="M49" s="187"/>
      <c r="N49" s="187"/>
      <c r="O49" s="187"/>
      <c r="P49" s="187"/>
      <c r="Q49" s="188"/>
    </row>
    <row r="50" spans="1:17" s="47" customFormat="1" ht="14.25" customHeight="1" thickTop="1" thickBot="1">
      <c r="A50" s="189" t="s">
        <v>684</v>
      </c>
      <c r="B50" s="190"/>
      <c r="C50" s="190"/>
      <c r="D50" s="190"/>
      <c r="E50" s="190"/>
      <c r="F50" s="190"/>
      <c r="G50" s="190"/>
      <c r="H50" s="190"/>
      <c r="I50" s="190"/>
      <c r="J50" s="190"/>
      <c r="K50" s="190"/>
      <c r="L50" s="190"/>
      <c r="M50" s="190"/>
      <c r="N50" s="190"/>
      <c r="O50" s="190"/>
      <c r="P50" s="190"/>
      <c r="Q50" s="191"/>
    </row>
    <row r="51" spans="1:17" ht="13.5" thickTop="1"/>
  </sheetData>
  <mergeCells count="66">
    <mergeCell ref="A49:Q49"/>
    <mergeCell ref="A50:Q50"/>
    <mergeCell ref="A47:B47"/>
    <mergeCell ref="C47:D47"/>
    <mergeCell ref="J47:K47"/>
    <mergeCell ref="L47:M47"/>
    <mergeCell ref="A48:B48"/>
    <mergeCell ref="C48:D48"/>
    <mergeCell ref="J48:K48"/>
    <mergeCell ref="L48:M48"/>
    <mergeCell ref="L45:M45"/>
    <mergeCell ref="A46:B46"/>
    <mergeCell ref="C46:D46"/>
    <mergeCell ref="J46:K46"/>
    <mergeCell ref="L46:M46"/>
    <mergeCell ref="A28:H28"/>
    <mergeCell ref="J28:Q28"/>
    <mergeCell ref="A31:Q31"/>
    <mergeCell ref="A32:Q32"/>
    <mergeCell ref="A33:H33"/>
    <mergeCell ref="I33:I48"/>
    <mergeCell ref="J33:Q33"/>
    <mergeCell ref="C34:D34"/>
    <mergeCell ref="L34:M34"/>
    <mergeCell ref="A44:B44"/>
    <mergeCell ref="C44:D44"/>
    <mergeCell ref="J44:K44"/>
    <mergeCell ref="L44:M44"/>
    <mergeCell ref="A45:B45"/>
    <mergeCell ref="C45:D45"/>
    <mergeCell ref="J45:K45"/>
    <mergeCell ref="A26:B26"/>
    <mergeCell ref="C26:D26"/>
    <mergeCell ref="J26:K26"/>
    <mergeCell ref="L26:M26"/>
    <mergeCell ref="A27:H27"/>
    <mergeCell ref="J27:Q27"/>
    <mergeCell ref="A24:B24"/>
    <mergeCell ref="C24:D24"/>
    <mergeCell ref="J24:K24"/>
    <mergeCell ref="L24:M24"/>
    <mergeCell ref="A25:B25"/>
    <mergeCell ref="C25:D25"/>
    <mergeCell ref="J25:K25"/>
    <mergeCell ref="L25:M25"/>
    <mergeCell ref="A1:Q1"/>
    <mergeCell ref="A2:Q2"/>
    <mergeCell ref="A3:Q3"/>
    <mergeCell ref="A4:Q4"/>
    <mergeCell ref="A5:Q5"/>
    <mergeCell ref="A6:Q6"/>
    <mergeCell ref="A7:Q7"/>
    <mergeCell ref="A8:Q8"/>
    <mergeCell ref="A9:H9"/>
    <mergeCell ref="I9:I30"/>
    <mergeCell ref="J9:Q9"/>
    <mergeCell ref="C10:D10"/>
    <mergeCell ref="L10:M10"/>
    <mergeCell ref="A22:B22"/>
    <mergeCell ref="C22:D22"/>
    <mergeCell ref="J22:K22"/>
    <mergeCell ref="L22:M22"/>
    <mergeCell ref="A23:B23"/>
    <mergeCell ref="C23:D23"/>
    <mergeCell ref="J23:K23"/>
    <mergeCell ref="L23:M23"/>
  </mergeCells>
  <pageMargins left="0.31496062992125984" right="0.11811023622047245" top="0" bottom="0" header="0.31496062992125984" footer="0.31496062992125984"/>
  <pageSetup paperSize="9" scale="9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Q67"/>
  <sheetViews>
    <sheetView workbookViewId="0">
      <selection activeCell="B11" sqref="B11"/>
    </sheetView>
  </sheetViews>
  <sheetFormatPr defaultRowHeight="12.75"/>
  <cols>
    <col min="1" max="1" width="7.7109375" style="27" customWidth="1"/>
    <col min="2" max="2" width="22.7109375" style="18" customWidth="1"/>
    <col min="3" max="7" width="2.7109375" style="18" customWidth="1"/>
    <col min="8" max="8" width="4.28515625" style="18" customWidth="1"/>
    <col min="9" max="9" width="2.28515625" style="18" customWidth="1"/>
    <col min="10" max="10" width="7.7109375" style="18" customWidth="1"/>
    <col min="11" max="11" width="22.7109375" style="18" customWidth="1"/>
    <col min="12" max="16" width="2.7109375" style="18" customWidth="1"/>
    <col min="17" max="17" width="4.28515625" style="18" customWidth="1"/>
    <col min="18" max="16384" width="9.140625" style="18"/>
  </cols>
  <sheetData>
    <row r="1" spans="1:17" ht="16.5" thickTop="1">
      <c r="A1" s="198" t="s">
        <v>598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200"/>
    </row>
    <row r="2" spans="1:17" ht="15.75">
      <c r="A2" s="201" t="s">
        <v>599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3"/>
    </row>
    <row r="3" spans="1:17" ht="15.75">
      <c r="A3" s="201" t="s">
        <v>600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3"/>
    </row>
    <row r="4" spans="1:17" ht="15.75">
      <c r="A4" s="201" t="s">
        <v>686</v>
      </c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3"/>
    </row>
    <row r="5" spans="1:17" ht="15.75">
      <c r="A5" s="201" t="s">
        <v>687</v>
      </c>
      <c r="B5" s="202"/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202"/>
      <c r="O5" s="202"/>
      <c r="P5" s="202"/>
      <c r="Q5" s="203"/>
    </row>
    <row r="6" spans="1:17" ht="15.75" thickBot="1">
      <c r="A6" s="195" t="s">
        <v>603</v>
      </c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197"/>
    </row>
    <row r="7" spans="1:17" ht="14.25" thickTop="1" thickBot="1">
      <c r="A7" s="210"/>
      <c r="B7" s="210"/>
      <c r="C7" s="210"/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</row>
    <row r="8" spans="1:17" s="19" customFormat="1" ht="17.25" thickTop="1" thickBot="1">
      <c r="A8" s="211" t="s">
        <v>688</v>
      </c>
      <c r="B8" s="212"/>
      <c r="C8" s="212"/>
      <c r="D8" s="212"/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3"/>
    </row>
    <row r="9" spans="1:17" s="19" customFormat="1" ht="16.5" thickTop="1">
      <c r="A9" s="214" t="s">
        <v>30</v>
      </c>
      <c r="B9" s="215"/>
      <c r="C9" s="215"/>
      <c r="D9" s="215"/>
      <c r="E9" s="215"/>
      <c r="F9" s="215"/>
      <c r="G9" s="215"/>
      <c r="H9" s="216"/>
      <c r="I9" s="217"/>
      <c r="J9" s="214" t="s">
        <v>31</v>
      </c>
      <c r="K9" s="215"/>
      <c r="L9" s="215"/>
      <c r="M9" s="215"/>
      <c r="N9" s="215"/>
      <c r="O9" s="215"/>
      <c r="P9" s="215"/>
      <c r="Q9" s="216"/>
    </row>
    <row r="10" spans="1:17" s="22" customFormat="1" ht="25.5" customHeight="1">
      <c r="A10" s="20" t="s">
        <v>5</v>
      </c>
      <c r="B10" s="2" t="s">
        <v>6</v>
      </c>
      <c r="C10" s="218" t="s">
        <v>604</v>
      </c>
      <c r="D10" s="218"/>
      <c r="E10" s="10" t="s">
        <v>8</v>
      </c>
      <c r="F10" s="10" t="s">
        <v>9</v>
      </c>
      <c r="G10" s="10" t="s">
        <v>10</v>
      </c>
      <c r="H10" s="21" t="s">
        <v>11</v>
      </c>
      <c r="I10" s="217"/>
      <c r="J10" s="20" t="s">
        <v>5</v>
      </c>
      <c r="K10" s="2" t="s">
        <v>6</v>
      </c>
      <c r="L10" s="218" t="s">
        <v>604</v>
      </c>
      <c r="M10" s="218"/>
      <c r="N10" s="10" t="s">
        <v>8</v>
      </c>
      <c r="O10" s="10" t="s">
        <v>9</v>
      </c>
      <c r="P10" s="10" t="s">
        <v>10</v>
      </c>
      <c r="Q10" s="21" t="s">
        <v>11</v>
      </c>
    </row>
    <row r="11" spans="1:17" s="22" customFormat="1" ht="11.25">
      <c r="A11" s="28" t="s">
        <v>689</v>
      </c>
      <c r="B11" s="29" t="s">
        <v>244</v>
      </c>
      <c r="C11" s="30" t="s">
        <v>17</v>
      </c>
      <c r="D11" s="30" t="s">
        <v>611</v>
      </c>
      <c r="E11" s="30">
        <v>2</v>
      </c>
      <c r="F11" s="30">
        <v>0</v>
      </c>
      <c r="G11" s="30">
        <f>ROUND(E11+(F11/2),0)</f>
        <v>2</v>
      </c>
      <c r="H11" s="31">
        <v>2</v>
      </c>
      <c r="I11" s="217"/>
      <c r="J11" s="28" t="s">
        <v>690</v>
      </c>
      <c r="K11" s="29" t="s">
        <v>379</v>
      </c>
      <c r="L11" s="30" t="s">
        <v>17</v>
      </c>
      <c r="M11" s="30" t="s">
        <v>611</v>
      </c>
      <c r="N11" s="30">
        <v>2</v>
      </c>
      <c r="O11" s="30">
        <v>0</v>
      </c>
      <c r="P11" s="30">
        <f>ROUND(N11+(O11/2),0)</f>
        <v>2</v>
      </c>
      <c r="Q11" s="31">
        <v>2</v>
      </c>
    </row>
    <row r="12" spans="1:17" s="22" customFormat="1" ht="11.25">
      <c r="A12" s="28" t="s">
        <v>691</v>
      </c>
      <c r="B12" s="29" t="s">
        <v>36</v>
      </c>
      <c r="C12" s="30" t="s">
        <v>17</v>
      </c>
      <c r="D12" s="30" t="s">
        <v>611</v>
      </c>
      <c r="E12" s="30">
        <v>2</v>
      </c>
      <c r="F12" s="30">
        <v>0</v>
      </c>
      <c r="G12" s="30">
        <f t="shared" ref="G12:G60" si="0">ROUND(E12+(F12/2),0)</f>
        <v>2</v>
      </c>
      <c r="H12" s="31">
        <v>2</v>
      </c>
      <c r="I12" s="217"/>
      <c r="J12" s="28" t="s">
        <v>692</v>
      </c>
      <c r="K12" s="29" t="s">
        <v>339</v>
      </c>
      <c r="L12" s="30" t="s">
        <v>17</v>
      </c>
      <c r="M12" s="30" t="s">
        <v>611</v>
      </c>
      <c r="N12" s="30">
        <v>2</v>
      </c>
      <c r="O12" s="30">
        <v>0</v>
      </c>
      <c r="P12" s="30">
        <f t="shared" ref="P12:P60" si="1">ROUND(N12+(O12/2),0)</f>
        <v>2</v>
      </c>
      <c r="Q12" s="31">
        <v>2</v>
      </c>
    </row>
    <row r="13" spans="1:17" s="22" customFormat="1" ht="11.25">
      <c r="A13" s="28" t="s">
        <v>693</v>
      </c>
      <c r="B13" s="29" t="s">
        <v>230</v>
      </c>
      <c r="C13" s="30" t="s">
        <v>17</v>
      </c>
      <c r="D13" s="30" t="s">
        <v>611</v>
      </c>
      <c r="E13" s="30">
        <v>2</v>
      </c>
      <c r="F13" s="30">
        <v>0</v>
      </c>
      <c r="G13" s="30">
        <f t="shared" si="0"/>
        <v>2</v>
      </c>
      <c r="H13" s="31">
        <v>2</v>
      </c>
      <c r="I13" s="217"/>
      <c r="J13" s="28" t="s">
        <v>694</v>
      </c>
      <c r="K13" s="29" t="s">
        <v>334</v>
      </c>
      <c r="L13" s="30" t="s">
        <v>17</v>
      </c>
      <c r="M13" s="30" t="s">
        <v>611</v>
      </c>
      <c r="N13" s="30">
        <v>2</v>
      </c>
      <c r="O13" s="30">
        <v>0</v>
      </c>
      <c r="P13" s="30">
        <f t="shared" si="1"/>
        <v>2</v>
      </c>
      <c r="Q13" s="31">
        <v>2</v>
      </c>
    </row>
    <row r="14" spans="1:17" s="22" customFormat="1" ht="11.25">
      <c r="A14" s="28" t="s">
        <v>695</v>
      </c>
      <c r="B14" s="29" t="s">
        <v>696</v>
      </c>
      <c r="C14" s="30" t="s">
        <v>17</v>
      </c>
      <c r="D14" s="30" t="s">
        <v>611</v>
      </c>
      <c r="E14" s="30">
        <v>2</v>
      </c>
      <c r="F14" s="30">
        <v>0</v>
      </c>
      <c r="G14" s="30">
        <f t="shared" si="0"/>
        <v>2</v>
      </c>
      <c r="H14" s="31">
        <v>2</v>
      </c>
      <c r="I14" s="217"/>
      <c r="J14" s="28" t="s">
        <v>697</v>
      </c>
      <c r="K14" s="29" t="s">
        <v>698</v>
      </c>
      <c r="L14" s="30" t="s">
        <v>17</v>
      </c>
      <c r="M14" s="30" t="s">
        <v>611</v>
      </c>
      <c r="N14" s="30">
        <v>2</v>
      </c>
      <c r="O14" s="30">
        <v>0</v>
      </c>
      <c r="P14" s="30">
        <f t="shared" si="1"/>
        <v>2</v>
      </c>
      <c r="Q14" s="31">
        <v>2</v>
      </c>
    </row>
    <row r="15" spans="1:17" s="22" customFormat="1" ht="11.25">
      <c r="A15" s="28" t="s">
        <v>699</v>
      </c>
      <c r="B15" s="29" t="s">
        <v>700</v>
      </c>
      <c r="C15" s="30" t="s">
        <v>17</v>
      </c>
      <c r="D15" s="30" t="s">
        <v>611</v>
      </c>
      <c r="E15" s="30">
        <v>2</v>
      </c>
      <c r="F15" s="30">
        <v>0</v>
      </c>
      <c r="G15" s="30">
        <f t="shared" si="0"/>
        <v>2</v>
      </c>
      <c r="H15" s="31">
        <v>2</v>
      </c>
      <c r="I15" s="217"/>
      <c r="J15" s="28" t="s">
        <v>701</v>
      </c>
      <c r="K15" s="33" t="s">
        <v>702</v>
      </c>
      <c r="L15" s="30" t="s">
        <v>17</v>
      </c>
      <c r="M15" s="30" t="s">
        <v>611</v>
      </c>
      <c r="N15" s="30">
        <v>2</v>
      </c>
      <c r="O15" s="30">
        <v>0</v>
      </c>
      <c r="P15" s="30">
        <f t="shared" si="1"/>
        <v>2</v>
      </c>
      <c r="Q15" s="31">
        <v>2</v>
      </c>
    </row>
    <row r="16" spans="1:17" s="22" customFormat="1" ht="11.25">
      <c r="A16" s="28" t="s">
        <v>703</v>
      </c>
      <c r="B16" s="29" t="s">
        <v>704</v>
      </c>
      <c r="C16" s="30" t="s">
        <v>17</v>
      </c>
      <c r="D16" s="30" t="s">
        <v>611</v>
      </c>
      <c r="E16" s="30">
        <v>2</v>
      </c>
      <c r="F16" s="30">
        <v>0</v>
      </c>
      <c r="G16" s="30">
        <f t="shared" si="0"/>
        <v>2</v>
      </c>
      <c r="H16" s="31">
        <v>2</v>
      </c>
      <c r="I16" s="217"/>
      <c r="J16" s="28" t="s">
        <v>705</v>
      </c>
      <c r="K16" s="33" t="s">
        <v>260</v>
      </c>
      <c r="L16" s="30" t="s">
        <v>17</v>
      </c>
      <c r="M16" s="30" t="s">
        <v>611</v>
      </c>
      <c r="N16" s="30">
        <v>2</v>
      </c>
      <c r="O16" s="30">
        <v>0</v>
      </c>
      <c r="P16" s="30">
        <f t="shared" si="1"/>
        <v>2</v>
      </c>
      <c r="Q16" s="31">
        <v>2</v>
      </c>
    </row>
    <row r="17" spans="1:17" s="22" customFormat="1" ht="11.25">
      <c r="A17" s="28" t="s">
        <v>706</v>
      </c>
      <c r="B17" s="29" t="s">
        <v>65</v>
      </c>
      <c r="C17" s="30" t="s">
        <v>17</v>
      </c>
      <c r="D17" s="30" t="s">
        <v>611</v>
      </c>
      <c r="E17" s="30">
        <v>2</v>
      </c>
      <c r="F17" s="30">
        <v>0</v>
      </c>
      <c r="G17" s="30">
        <f t="shared" si="0"/>
        <v>2</v>
      </c>
      <c r="H17" s="31">
        <v>2</v>
      </c>
      <c r="I17" s="217"/>
      <c r="J17" s="28" t="s">
        <v>707</v>
      </c>
      <c r="K17" s="33" t="s">
        <v>708</v>
      </c>
      <c r="L17" s="30" t="s">
        <v>17</v>
      </c>
      <c r="M17" s="30" t="s">
        <v>611</v>
      </c>
      <c r="N17" s="30">
        <v>2</v>
      </c>
      <c r="O17" s="30">
        <v>0</v>
      </c>
      <c r="P17" s="30">
        <f t="shared" si="1"/>
        <v>2</v>
      </c>
      <c r="Q17" s="31">
        <v>2</v>
      </c>
    </row>
    <row r="18" spans="1:17" s="22" customFormat="1" ht="11.25">
      <c r="A18" s="28" t="s">
        <v>709</v>
      </c>
      <c r="B18" s="29" t="s">
        <v>710</v>
      </c>
      <c r="C18" s="30" t="s">
        <v>17</v>
      </c>
      <c r="D18" s="30" t="s">
        <v>611</v>
      </c>
      <c r="E18" s="30">
        <v>2</v>
      </c>
      <c r="F18" s="30">
        <v>0</v>
      </c>
      <c r="G18" s="30">
        <f t="shared" si="0"/>
        <v>2</v>
      </c>
      <c r="H18" s="31">
        <v>2</v>
      </c>
      <c r="I18" s="217"/>
      <c r="J18" s="28" t="s">
        <v>711</v>
      </c>
      <c r="K18" s="29" t="s">
        <v>712</v>
      </c>
      <c r="L18" s="30" t="s">
        <v>17</v>
      </c>
      <c r="M18" s="30" t="s">
        <v>611</v>
      </c>
      <c r="N18" s="30">
        <v>2</v>
      </c>
      <c r="O18" s="30">
        <v>0</v>
      </c>
      <c r="P18" s="30">
        <f t="shared" si="1"/>
        <v>2</v>
      </c>
      <c r="Q18" s="31">
        <v>2</v>
      </c>
    </row>
    <row r="19" spans="1:17" s="22" customFormat="1" ht="11.25">
      <c r="A19" s="28" t="s">
        <v>713</v>
      </c>
      <c r="B19" s="29" t="s">
        <v>714</v>
      </c>
      <c r="C19" s="30" t="s">
        <v>17</v>
      </c>
      <c r="D19" s="30" t="s">
        <v>611</v>
      </c>
      <c r="E19" s="30">
        <v>2</v>
      </c>
      <c r="F19" s="30">
        <v>0</v>
      </c>
      <c r="G19" s="30">
        <f t="shared" si="0"/>
        <v>2</v>
      </c>
      <c r="H19" s="31">
        <v>2</v>
      </c>
      <c r="I19" s="217"/>
      <c r="J19" s="28" t="s">
        <v>715</v>
      </c>
      <c r="K19" s="29" t="s">
        <v>252</v>
      </c>
      <c r="L19" s="30" t="s">
        <v>17</v>
      </c>
      <c r="M19" s="30" t="s">
        <v>611</v>
      </c>
      <c r="N19" s="30">
        <v>2</v>
      </c>
      <c r="O19" s="30">
        <v>0</v>
      </c>
      <c r="P19" s="30">
        <f t="shared" si="1"/>
        <v>2</v>
      </c>
      <c r="Q19" s="31">
        <v>2</v>
      </c>
    </row>
    <row r="20" spans="1:17" s="22" customFormat="1" ht="11.25">
      <c r="A20" s="28" t="s">
        <v>716</v>
      </c>
      <c r="B20" s="29" t="s">
        <v>717</v>
      </c>
      <c r="C20" s="30" t="s">
        <v>17</v>
      </c>
      <c r="D20" s="30" t="s">
        <v>611</v>
      </c>
      <c r="E20" s="30">
        <v>2</v>
      </c>
      <c r="F20" s="30">
        <v>0</v>
      </c>
      <c r="G20" s="30">
        <f t="shared" si="0"/>
        <v>2</v>
      </c>
      <c r="H20" s="31">
        <v>2</v>
      </c>
      <c r="I20" s="217"/>
      <c r="J20" s="28" t="s">
        <v>718</v>
      </c>
      <c r="K20" s="29" t="s">
        <v>719</v>
      </c>
      <c r="L20" s="30" t="s">
        <v>17</v>
      </c>
      <c r="M20" s="30" t="s">
        <v>611</v>
      </c>
      <c r="N20" s="30">
        <v>2</v>
      </c>
      <c r="O20" s="30">
        <v>0</v>
      </c>
      <c r="P20" s="30">
        <f t="shared" si="1"/>
        <v>2</v>
      </c>
      <c r="Q20" s="31">
        <v>2</v>
      </c>
    </row>
    <row r="21" spans="1:17" s="22" customFormat="1" ht="11.25">
      <c r="A21" s="28" t="s">
        <v>720</v>
      </c>
      <c r="B21" s="29" t="s">
        <v>721</v>
      </c>
      <c r="C21" s="30" t="s">
        <v>17</v>
      </c>
      <c r="D21" s="30" t="s">
        <v>611</v>
      </c>
      <c r="E21" s="30">
        <v>2</v>
      </c>
      <c r="F21" s="30">
        <v>0</v>
      </c>
      <c r="G21" s="30">
        <f t="shared" si="0"/>
        <v>2</v>
      </c>
      <c r="H21" s="31">
        <v>2</v>
      </c>
      <c r="I21" s="217"/>
      <c r="J21" s="28" t="s">
        <v>722</v>
      </c>
      <c r="K21" s="29" t="s">
        <v>723</v>
      </c>
      <c r="L21" s="30" t="s">
        <v>17</v>
      </c>
      <c r="M21" s="30" t="s">
        <v>611</v>
      </c>
      <c r="N21" s="30">
        <v>2</v>
      </c>
      <c r="O21" s="30">
        <v>0</v>
      </c>
      <c r="P21" s="30">
        <f t="shared" si="1"/>
        <v>2</v>
      </c>
      <c r="Q21" s="31">
        <v>2</v>
      </c>
    </row>
    <row r="22" spans="1:17" s="22" customFormat="1" ht="11.25">
      <c r="A22" s="28" t="s">
        <v>724</v>
      </c>
      <c r="B22" s="29" t="s">
        <v>725</v>
      </c>
      <c r="C22" s="30" t="s">
        <v>17</v>
      </c>
      <c r="D22" s="30" t="s">
        <v>611</v>
      </c>
      <c r="E22" s="30">
        <v>2</v>
      </c>
      <c r="F22" s="30">
        <v>0</v>
      </c>
      <c r="G22" s="30">
        <f t="shared" si="0"/>
        <v>2</v>
      </c>
      <c r="H22" s="31">
        <v>2</v>
      </c>
      <c r="I22" s="217"/>
      <c r="J22" s="28" t="s">
        <v>726</v>
      </c>
      <c r="K22" s="29" t="s">
        <v>727</v>
      </c>
      <c r="L22" s="30" t="s">
        <v>17</v>
      </c>
      <c r="M22" s="30" t="s">
        <v>611</v>
      </c>
      <c r="N22" s="30">
        <v>2</v>
      </c>
      <c r="O22" s="30">
        <v>0</v>
      </c>
      <c r="P22" s="30">
        <f t="shared" si="1"/>
        <v>2</v>
      </c>
      <c r="Q22" s="31">
        <v>2</v>
      </c>
    </row>
    <row r="23" spans="1:17" s="22" customFormat="1" ht="11.25">
      <c r="A23" s="28" t="s">
        <v>728</v>
      </c>
      <c r="B23" s="29" t="s">
        <v>729</v>
      </c>
      <c r="C23" s="30" t="s">
        <v>17</v>
      </c>
      <c r="D23" s="30" t="s">
        <v>611</v>
      </c>
      <c r="E23" s="30">
        <v>2</v>
      </c>
      <c r="F23" s="30">
        <v>0</v>
      </c>
      <c r="G23" s="30">
        <f t="shared" si="0"/>
        <v>2</v>
      </c>
      <c r="H23" s="31">
        <v>2</v>
      </c>
      <c r="I23" s="217"/>
      <c r="J23" s="28" t="s">
        <v>730</v>
      </c>
      <c r="K23" s="29" t="s">
        <v>289</v>
      </c>
      <c r="L23" s="30" t="s">
        <v>17</v>
      </c>
      <c r="M23" s="30" t="s">
        <v>611</v>
      </c>
      <c r="N23" s="30">
        <v>2</v>
      </c>
      <c r="O23" s="30">
        <v>0</v>
      </c>
      <c r="P23" s="30">
        <f t="shared" si="1"/>
        <v>2</v>
      </c>
      <c r="Q23" s="31">
        <v>2</v>
      </c>
    </row>
    <row r="24" spans="1:17" s="22" customFormat="1" ht="11.25">
      <c r="A24" s="28" t="s">
        <v>731</v>
      </c>
      <c r="B24" s="29" t="s">
        <v>732</v>
      </c>
      <c r="C24" s="30" t="s">
        <v>17</v>
      </c>
      <c r="D24" s="30" t="s">
        <v>611</v>
      </c>
      <c r="E24" s="30">
        <v>2</v>
      </c>
      <c r="F24" s="30">
        <v>0</v>
      </c>
      <c r="G24" s="30">
        <f t="shared" si="0"/>
        <v>2</v>
      </c>
      <c r="H24" s="31">
        <v>2</v>
      </c>
      <c r="I24" s="217"/>
      <c r="J24" s="28" t="s">
        <v>733</v>
      </c>
      <c r="K24" s="29" t="s">
        <v>424</v>
      </c>
      <c r="L24" s="30" t="s">
        <v>17</v>
      </c>
      <c r="M24" s="30" t="s">
        <v>611</v>
      </c>
      <c r="N24" s="30">
        <v>2</v>
      </c>
      <c r="O24" s="30">
        <v>0</v>
      </c>
      <c r="P24" s="30">
        <f t="shared" si="1"/>
        <v>2</v>
      </c>
      <c r="Q24" s="31">
        <v>2</v>
      </c>
    </row>
    <row r="25" spans="1:17" s="22" customFormat="1" ht="11.25">
      <c r="A25" s="28" t="s">
        <v>734</v>
      </c>
      <c r="B25" s="29" t="s">
        <v>404</v>
      </c>
      <c r="C25" s="30" t="s">
        <v>17</v>
      </c>
      <c r="D25" s="30" t="s">
        <v>611</v>
      </c>
      <c r="E25" s="30">
        <v>2</v>
      </c>
      <c r="F25" s="30">
        <v>0</v>
      </c>
      <c r="G25" s="30">
        <f t="shared" si="0"/>
        <v>2</v>
      </c>
      <c r="H25" s="31">
        <v>2</v>
      </c>
      <c r="I25" s="217"/>
      <c r="J25" s="28" t="s">
        <v>735</v>
      </c>
      <c r="K25" s="29" t="s">
        <v>298</v>
      </c>
      <c r="L25" s="30" t="s">
        <v>17</v>
      </c>
      <c r="M25" s="30" t="s">
        <v>611</v>
      </c>
      <c r="N25" s="30">
        <v>2</v>
      </c>
      <c r="O25" s="30">
        <v>0</v>
      </c>
      <c r="P25" s="30">
        <f t="shared" si="1"/>
        <v>2</v>
      </c>
      <c r="Q25" s="31">
        <v>2</v>
      </c>
    </row>
    <row r="26" spans="1:17" s="22" customFormat="1" ht="11.25">
      <c r="A26" s="28" t="s">
        <v>736</v>
      </c>
      <c r="B26" s="29" t="s">
        <v>300</v>
      </c>
      <c r="C26" s="30" t="s">
        <v>17</v>
      </c>
      <c r="D26" s="30" t="s">
        <v>611</v>
      </c>
      <c r="E26" s="30">
        <v>2</v>
      </c>
      <c r="F26" s="30">
        <v>0</v>
      </c>
      <c r="G26" s="30">
        <f t="shared" si="0"/>
        <v>2</v>
      </c>
      <c r="H26" s="31">
        <v>2</v>
      </c>
      <c r="I26" s="217"/>
      <c r="J26" s="28" t="s">
        <v>737</v>
      </c>
      <c r="K26" s="29" t="s">
        <v>410</v>
      </c>
      <c r="L26" s="30" t="s">
        <v>17</v>
      </c>
      <c r="M26" s="30" t="s">
        <v>611</v>
      </c>
      <c r="N26" s="30">
        <v>2</v>
      </c>
      <c r="O26" s="30">
        <v>0</v>
      </c>
      <c r="P26" s="30">
        <f t="shared" si="1"/>
        <v>2</v>
      </c>
      <c r="Q26" s="31">
        <v>2</v>
      </c>
    </row>
    <row r="27" spans="1:17" s="22" customFormat="1" ht="11.25">
      <c r="A27" s="28" t="s">
        <v>738</v>
      </c>
      <c r="B27" s="29" t="s">
        <v>421</v>
      </c>
      <c r="C27" s="30" t="s">
        <v>17</v>
      </c>
      <c r="D27" s="30" t="s">
        <v>611</v>
      </c>
      <c r="E27" s="30">
        <v>2</v>
      </c>
      <c r="F27" s="30">
        <v>0</v>
      </c>
      <c r="G27" s="30">
        <f t="shared" si="0"/>
        <v>2</v>
      </c>
      <c r="H27" s="31">
        <v>2</v>
      </c>
      <c r="I27" s="217"/>
      <c r="J27" s="28" t="s">
        <v>739</v>
      </c>
      <c r="K27" s="29" t="s">
        <v>345</v>
      </c>
      <c r="L27" s="30" t="s">
        <v>17</v>
      </c>
      <c r="M27" s="30" t="s">
        <v>611</v>
      </c>
      <c r="N27" s="30">
        <v>2</v>
      </c>
      <c r="O27" s="30">
        <v>0</v>
      </c>
      <c r="P27" s="30">
        <f t="shared" si="1"/>
        <v>2</v>
      </c>
      <c r="Q27" s="31">
        <v>2</v>
      </c>
    </row>
    <row r="28" spans="1:17" s="22" customFormat="1" ht="11.25">
      <c r="A28" s="28" t="s">
        <v>740</v>
      </c>
      <c r="B28" s="29" t="s">
        <v>232</v>
      </c>
      <c r="C28" s="30" t="s">
        <v>17</v>
      </c>
      <c r="D28" s="30" t="s">
        <v>611</v>
      </c>
      <c r="E28" s="30">
        <v>2</v>
      </c>
      <c r="F28" s="30">
        <v>0</v>
      </c>
      <c r="G28" s="30">
        <f t="shared" si="0"/>
        <v>2</v>
      </c>
      <c r="H28" s="31">
        <v>2</v>
      </c>
      <c r="I28" s="217"/>
      <c r="J28" s="28" t="s">
        <v>741</v>
      </c>
      <c r="K28" s="29" t="s">
        <v>38</v>
      </c>
      <c r="L28" s="30" t="s">
        <v>17</v>
      </c>
      <c r="M28" s="30" t="s">
        <v>611</v>
      </c>
      <c r="N28" s="30">
        <v>2</v>
      </c>
      <c r="O28" s="30">
        <v>0</v>
      </c>
      <c r="P28" s="30">
        <f t="shared" si="1"/>
        <v>2</v>
      </c>
      <c r="Q28" s="31">
        <v>2</v>
      </c>
    </row>
    <row r="29" spans="1:17" s="22" customFormat="1" ht="11.25">
      <c r="A29" s="28" t="s">
        <v>742</v>
      </c>
      <c r="B29" s="29" t="s">
        <v>92</v>
      </c>
      <c r="C29" s="30" t="s">
        <v>17</v>
      </c>
      <c r="D29" s="30" t="s">
        <v>611</v>
      </c>
      <c r="E29" s="30">
        <v>2</v>
      </c>
      <c r="F29" s="30">
        <v>0</v>
      </c>
      <c r="G29" s="30">
        <f t="shared" si="0"/>
        <v>2</v>
      </c>
      <c r="H29" s="31">
        <v>2</v>
      </c>
      <c r="I29" s="217"/>
      <c r="J29" s="28" t="s">
        <v>743</v>
      </c>
      <c r="K29" s="29" t="s">
        <v>744</v>
      </c>
      <c r="L29" s="30" t="s">
        <v>17</v>
      </c>
      <c r="M29" s="30" t="s">
        <v>611</v>
      </c>
      <c r="N29" s="30">
        <v>2</v>
      </c>
      <c r="O29" s="30">
        <v>0</v>
      </c>
      <c r="P29" s="30">
        <f t="shared" si="1"/>
        <v>2</v>
      </c>
      <c r="Q29" s="31">
        <v>2</v>
      </c>
    </row>
    <row r="30" spans="1:17" s="22" customFormat="1" ht="11.25">
      <c r="A30" s="28" t="s">
        <v>745</v>
      </c>
      <c r="B30" s="29" t="s">
        <v>69</v>
      </c>
      <c r="C30" s="30" t="s">
        <v>17</v>
      </c>
      <c r="D30" s="30" t="s">
        <v>611</v>
      </c>
      <c r="E30" s="30">
        <v>2</v>
      </c>
      <c r="F30" s="30">
        <v>0</v>
      </c>
      <c r="G30" s="30">
        <f t="shared" si="0"/>
        <v>2</v>
      </c>
      <c r="H30" s="31">
        <v>2</v>
      </c>
      <c r="I30" s="217"/>
      <c r="J30" s="28" t="s">
        <v>746</v>
      </c>
      <c r="K30" s="29" t="s">
        <v>433</v>
      </c>
      <c r="L30" s="30" t="s">
        <v>17</v>
      </c>
      <c r="M30" s="30" t="s">
        <v>611</v>
      </c>
      <c r="N30" s="30">
        <v>2</v>
      </c>
      <c r="O30" s="30">
        <v>0</v>
      </c>
      <c r="P30" s="30">
        <f t="shared" si="1"/>
        <v>2</v>
      </c>
      <c r="Q30" s="31">
        <v>2</v>
      </c>
    </row>
    <row r="31" spans="1:17" s="22" customFormat="1" ht="11.25">
      <c r="A31" s="28" t="s">
        <v>747</v>
      </c>
      <c r="B31" s="29" t="s">
        <v>80</v>
      </c>
      <c r="C31" s="30" t="s">
        <v>17</v>
      </c>
      <c r="D31" s="30" t="s">
        <v>611</v>
      </c>
      <c r="E31" s="30">
        <v>2</v>
      </c>
      <c r="F31" s="30">
        <v>0</v>
      </c>
      <c r="G31" s="30">
        <f t="shared" si="0"/>
        <v>2</v>
      </c>
      <c r="H31" s="31">
        <v>2</v>
      </c>
      <c r="I31" s="217"/>
      <c r="J31" s="28" t="s">
        <v>748</v>
      </c>
      <c r="K31" s="29" t="s">
        <v>749</v>
      </c>
      <c r="L31" s="30" t="s">
        <v>17</v>
      </c>
      <c r="M31" s="30" t="s">
        <v>611</v>
      </c>
      <c r="N31" s="30">
        <v>2</v>
      </c>
      <c r="O31" s="30">
        <v>0</v>
      </c>
      <c r="P31" s="30">
        <f t="shared" si="1"/>
        <v>2</v>
      </c>
      <c r="Q31" s="31">
        <v>2</v>
      </c>
    </row>
    <row r="32" spans="1:17" s="22" customFormat="1" ht="11.25">
      <c r="A32" s="28" t="s">
        <v>750</v>
      </c>
      <c r="B32" s="29" t="s">
        <v>142</v>
      </c>
      <c r="C32" s="30" t="s">
        <v>17</v>
      </c>
      <c r="D32" s="30" t="s">
        <v>611</v>
      </c>
      <c r="E32" s="30">
        <v>2</v>
      </c>
      <c r="F32" s="30">
        <v>0</v>
      </c>
      <c r="G32" s="30">
        <f t="shared" si="0"/>
        <v>2</v>
      </c>
      <c r="H32" s="31">
        <v>2</v>
      </c>
      <c r="I32" s="217"/>
      <c r="J32" s="28" t="s">
        <v>751</v>
      </c>
      <c r="K32" s="29" t="s">
        <v>262</v>
      </c>
      <c r="L32" s="30" t="s">
        <v>17</v>
      </c>
      <c r="M32" s="30" t="s">
        <v>611</v>
      </c>
      <c r="N32" s="30">
        <v>2</v>
      </c>
      <c r="O32" s="30">
        <v>0</v>
      </c>
      <c r="P32" s="30">
        <f t="shared" si="1"/>
        <v>2</v>
      </c>
      <c r="Q32" s="31">
        <v>2</v>
      </c>
    </row>
    <row r="33" spans="1:17" s="22" customFormat="1" ht="11.25">
      <c r="A33" s="28" t="s">
        <v>752</v>
      </c>
      <c r="B33" s="29" t="s">
        <v>597</v>
      </c>
      <c r="C33" s="30" t="s">
        <v>17</v>
      </c>
      <c r="D33" s="30" t="s">
        <v>611</v>
      </c>
      <c r="E33" s="30">
        <v>2</v>
      </c>
      <c r="F33" s="30">
        <v>0</v>
      </c>
      <c r="G33" s="30">
        <f t="shared" si="0"/>
        <v>2</v>
      </c>
      <c r="H33" s="31">
        <v>2</v>
      </c>
      <c r="I33" s="217"/>
      <c r="J33" s="28" t="s">
        <v>753</v>
      </c>
      <c r="K33" s="29" t="s">
        <v>594</v>
      </c>
      <c r="L33" s="30" t="s">
        <v>17</v>
      </c>
      <c r="M33" s="30" t="s">
        <v>611</v>
      </c>
      <c r="N33" s="30">
        <v>2</v>
      </c>
      <c r="O33" s="30">
        <v>0</v>
      </c>
      <c r="P33" s="30">
        <f t="shared" si="1"/>
        <v>2</v>
      </c>
      <c r="Q33" s="31">
        <v>2</v>
      </c>
    </row>
    <row r="34" spans="1:17" s="22" customFormat="1" ht="11.25">
      <c r="A34" s="28" t="s">
        <v>754</v>
      </c>
      <c r="B34" s="29" t="s">
        <v>593</v>
      </c>
      <c r="C34" s="30" t="s">
        <v>17</v>
      </c>
      <c r="D34" s="30" t="s">
        <v>611</v>
      </c>
      <c r="E34" s="30">
        <v>2</v>
      </c>
      <c r="F34" s="30">
        <v>0</v>
      </c>
      <c r="G34" s="30">
        <f t="shared" si="0"/>
        <v>2</v>
      </c>
      <c r="H34" s="31">
        <v>2</v>
      </c>
      <c r="I34" s="217"/>
      <c r="J34" s="28" t="s">
        <v>755</v>
      </c>
      <c r="K34" s="29" t="s">
        <v>596</v>
      </c>
      <c r="L34" s="30" t="s">
        <v>17</v>
      </c>
      <c r="M34" s="30" t="s">
        <v>611</v>
      </c>
      <c r="N34" s="30">
        <v>2</v>
      </c>
      <c r="O34" s="30">
        <v>0</v>
      </c>
      <c r="P34" s="30">
        <f t="shared" si="1"/>
        <v>2</v>
      </c>
      <c r="Q34" s="31">
        <v>2</v>
      </c>
    </row>
    <row r="35" spans="1:17" s="22" customFormat="1" ht="11.25">
      <c r="A35" s="28" t="s">
        <v>756</v>
      </c>
      <c r="B35" s="29" t="s">
        <v>595</v>
      </c>
      <c r="C35" s="30" t="s">
        <v>17</v>
      </c>
      <c r="D35" s="30" t="s">
        <v>611</v>
      </c>
      <c r="E35" s="30">
        <v>2</v>
      </c>
      <c r="F35" s="30">
        <v>0</v>
      </c>
      <c r="G35" s="30">
        <f t="shared" si="0"/>
        <v>2</v>
      </c>
      <c r="H35" s="31">
        <v>2</v>
      </c>
      <c r="I35" s="217"/>
      <c r="J35" s="28" t="s">
        <v>757</v>
      </c>
      <c r="K35" s="29" t="s">
        <v>758</v>
      </c>
      <c r="L35" s="30" t="s">
        <v>17</v>
      </c>
      <c r="M35" s="30" t="s">
        <v>611</v>
      </c>
      <c r="N35" s="30">
        <v>2</v>
      </c>
      <c r="O35" s="30">
        <v>0</v>
      </c>
      <c r="P35" s="30">
        <f t="shared" si="1"/>
        <v>2</v>
      </c>
      <c r="Q35" s="31">
        <v>2</v>
      </c>
    </row>
    <row r="36" spans="1:17" s="22" customFormat="1" ht="11.25">
      <c r="A36" s="28" t="s">
        <v>759</v>
      </c>
      <c r="B36" s="29" t="s">
        <v>760</v>
      </c>
      <c r="C36" s="30" t="s">
        <v>17</v>
      </c>
      <c r="D36" s="30" t="s">
        <v>611</v>
      </c>
      <c r="E36" s="30">
        <v>2</v>
      </c>
      <c r="F36" s="30">
        <v>0</v>
      </c>
      <c r="G36" s="30">
        <f t="shared" si="0"/>
        <v>2</v>
      </c>
      <c r="H36" s="31">
        <v>2</v>
      </c>
      <c r="I36" s="217"/>
      <c r="J36" s="28" t="s">
        <v>761</v>
      </c>
      <c r="K36" s="29" t="s">
        <v>587</v>
      </c>
      <c r="L36" s="30" t="s">
        <v>17</v>
      </c>
      <c r="M36" s="30" t="s">
        <v>611</v>
      </c>
      <c r="N36" s="30">
        <v>2</v>
      </c>
      <c r="O36" s="30">
        <v>0</v>
      </c>
      <c r="P36" s="30">
        <f t="shared" si="1"/>
        <v>2</v>
      </c>
      <c r="Q36" s="31">
        <v>2</v>
      </c>
    </row>
    <row r="37" spans="1:17" s="22" customFormat="1" ht="11.25">
      <c r="A37" s="28" t="s">
        <v>762</v>
      </c>
      <c r="B37" s="29" t="s">
        <v>763</v>
      </c>
      <c r="C37" s="30" t="s">
        <v>17</v>
      </c>
      <c r="D37" s="30" t="s">
        <v>611</v>
      </c>
      <c r="E37" s="30">
        <v>2</v>
      </c>
      <c r="F37" s="30">
        <v>0</v>
      </c>
      <c r="G37" s="30">
        <f t="shared" si="0"/>
        <v>2</v>
      </c>
      <c r="H37" s="31">
        <v>2</v>
      </c>
      <c r="I37" s="217"/>
      <c r="J37" s="28" t="s">
        <v>764</v>
      </c>
      <c r="K37" s="29" t="s">
        <v>765</v>
      </c>
      <c r="L37" s="30" t="s">
        <v>17</v>
      </c>
      <c r="M37" s="30" t="s">
        <v>611</v>
      </c>
      <c r="N37" s="30">
        <v>2</v>
      </c>
      <c r="O37" s="30">
        <v>0</v>
      </c>
      <c r="P37" s="30">
        <f t="shared" si="1"/>
        <v>2</v>
      </c>
      <c r="Q37" s="31">
        <v>2</v>
      </c>
    </row>
    <row r="38" spans="1:17" s="22" customFormat="1" ht="11.25">
      <c r="A38" s="28" t="s">
        <v>766</v>
      </c>
      <c r="B38" s="29" t="s">
        <v>767</v>
      </c>
      <c r="C38" s="30" t="s">
        <v>17</v>
      </c>
      <c r="D38" s="30" t="s">
        <v>611</v>
      </c>
      <c r="E38" s="30">
        <v>2</v>
      </c>
      <c r="F38" s="30">
        <v>0</v>
      </c>
      <c r="G38" s="30">
        <f t="shared" si="0"/>
        <v>2</v>
      </c>
      <c r="H38" s="31">
        <v>2</v>
      </c>
      <c r="I38" s="217"/>
      <c r="J38" s="28" t="s">
        <v>768</v>
      </c>
      <c r="K38" s="29" t="s">
        <v>769</v>
      </c>
      <c r="L38" s="30" t="s">
        <v>17</v>
      </c>
      <c r="M38" s="30" t="s">
        <v>611</v>
      </c>
      <c r="N38" s="30">
        <v>2</v>
      </c>
      <c r="O38" s="30">
        <v>0</v>
      </c>
      <c r="P38" s="30">
        <f t="shared" si="1"/>
        <v>2</v>
      </c>
      <c r="Q38" s="31">
        <v>2</v>
      </c>
    </row>
    <row r="39" spans="1:17" s="22" customFormat="1" ht="11.25">
      <c r="A39" s="28" t="s">
        <v>770</v>
      </c>
      <c r="B39" s="29" t="s">
        <v>771</v>
      </c>
      <c r="C39" s="30" t="s">
        <v>17</v>
      </c>
      <c r="D39" s="30" t="s">
        <v>611</v>
      </c>
      <c r="E39" s="30">
        <v>2</v>
      </c>
      <c r="F39" s="30">
        <v>0</v>
      </c>
      <c r="G39" s="30">
        <f t="shared" si="0"/>
        <v>2</v>
      </c>
      <c r="H39" s="31">
        <v>2</v>
      </c>
      <c r="I39" s="217"/>
      <c r="J39" s="28" t="s">
        <v>772</v>
      </c>
      <c r="K39" s="29" t="s">
        <v>773</v>
      </c>
      <c r="L39" s="30" t="s">
        <v>17</v>
      </c>
      <c r="M39" s="30" t="s">
        <v>611</v>
      </c>
      <c r="N39" s="30">
        <v>2</v>
      </c>
      <c r="O39" s="30">
        <v>0</v>
      </c>
      <c r="P39" s="30">
        <f t="shared" si="1"/>
        <v>2</v>
      </c>
      <c r="Q39" s="31">
        <v>2</v>
      </c>
    </row>
    <row r="40" spans="1:17" s="22" customFormat="1" ht="11.25">
      <c r="A40" s="28" t="s">
        <v>774</v>
      </c>
      <c r="B40" s="29" t="s">
        <v>775</v>
      </c>
      <c r="C40" s="30" t="s">
        <v>17</v>
      </c>
      <c r="D40" s="30" t="s">
        <v>611</v>
      </c>
      <c r="E40" s="30">
        <v>2</v>
      </c>
      <c r="F40" s="30">
        <v>0</v>
      </c>
      <c r="G40" s="30">
        <f t="shared" si="0"/>
        <v>2</v>
      </c>
      <c r="H40" s="31">
        <v>2</v>
      </c>
      <c r="I40" s="217"/>
      <c r="J40" s="28" t="s">
        <v>776</v>
      </c>
      <c r="K40" s="29" t="s">
        <v>777</v>
      </c>
      <c r="L40" s="30" t="s">
        <v>17</v>
      </c>
      <c r="M40" s="30" t="s">
        <v>611</v>
      </c>
      <c r="N40" s="30">
        <v>2</v>
      </c>
      <c r="O40" s="30">
        <v>0</v>
      </c>
      <c r="P40" s="30">
        <f t="shared" si="1"/>
        <v>2</v>
      </c>
      <c r="Q40" s="31">
        <v>2</v>
      </c>
    </row>
    <row r="41" spans="1:17" s="22" customFormat="1" ht="11.25">
      <c r="A41" s="28" t="s">
        <v>778</v>
      </c>
      <c r="B41" s="29"/>
      <c r="C41" s="30" t="s">
        <v>17</v>
      </c>
      <c r="D41" s="30" t="s">
        <v>611</v>
      </c>
      <c r="E41" s="30">
        <v>2</v>
      </c>
      <c r="F41" s="30">
        <v>0</v>
      </c>
      <c r="G41" s="30">
        <f t="shared" si="0"/>
        <v>2</v>
      </c>
      <c r="H41" s="31">
        <v>2</v>
      </c>
      <c r="I41" s="217"/>
      <c r="J41" s="28" t="s">
        <v>779</v>
      </c>
      <c r="K41" s="29"/>
      <c r="L41" s="30" t="s">
        <v>17</v>
      </c>
      <c r="M41" s="30" t="s">
        <v>611</v>
      </c>
      <c r="N41" s="30">
        <v>2</v>
      </c>
      <c r="O41" s="30">
        <v>0</v>
      </c>
      <c r="P41" s="30">
        <f t="shared" si="1"/>
        <v>2</v>
      </c>
      <c r="Q41" s="31">
        <v>2</v>
      </c>
    </row>
    <row r="42" spans="1:17" s="22" customFormat="1" ht="11.25">
      <c r="A42" s="28" t="s">
        <v>780</v>
      </c>
      <c r="B42" s="29"/>
      <c r="C42" s="30" t="s">
        <v>17</v>
      </c>
      <c r="D42" s="30" t="s">
        <v>611</v>
      </c>
      <c r="E42" s="30">
        <v>2</v>
      </c>
      <c r="F42" s="30">
        <v>0</v>
      </c>
      <c r="G42" s="30">
        <f t="shared" si="0"/>
        <v>2</v>
      </c>
      <c r="H42" s="31">
        <v>2</v>
      </c>
      <c r="I42" s="217"/>
      <c r="J42" s="28" t="s">
        <v>781</v>
      </c>
      <c r="K42" s="29"/>
      <c r="L42" s="30" t="s">
        <v>17</v>
      </c>
      <c r="M42" s="30" t="s">
        <v>611</v>
      </c>
      <c r="N42" s="30">
        <v>2</v>
      </c>
      <c r="O42" s="30">
        <v>0</v>
      </c>
      <c r="P42" s="30">
        <f t="shared" si="1"/>
        <v>2</v>
      </c>
      <c r="Q42" s="31">
        <v>2</v>
      </c>
    </row>
    <row r="43" spans="1:17" s="22" customFormat="1" ht="11.25">
      <c r="A43" s="28" t="s">
        <v>782</v>
      </c>
      <c r="B43" s="29"/>
      <c r="C43" s="30" t="s">
        <v>17</v>
      </c>
      <c r="D43" s="30" t="s">
        <v>611</v>
      </c>
      <c r="E43" s="30">
        <v>2</v>
      </c>
      <c r="F43" s="30">
        <v>0</v>
      </c>
      <c r="G43" s="30">
        <f t="shared" si="0"/>
        <v>2</v>
      </c>
      <c r="H43" s="31">
        <v>2</v>
      </c>
      <c r="I43" s="217"/>
      <c r="J43" s="28" t="s">
        <v>783</v>
      </c>
      <c r="K43" s="29"/>
      <c r="L43" s="30" t="s">
        <v>17</v>
      </c>
      <c r="M43" s="30" t="s">
        <v>611</v>
      </c>
      <c r="N43" s="30">
        <v>2</v>
      </c>
      <c r="O43" s="30">
        <v>0</v>
      </c>
      <c r="P43" s="30">
        <f t="shared" si="1"/>
        <v>2</v>
      </c>
      <c r="Q43" s="31">
        <v>2</v>
      </c>
    </row>
    <row r="44" spans="1:17" s="22" customFormat="1" ht="11.25">
      <c r="A44" s="28" t="s">
        <v>784</v>
      </c>
      <c r="B44" s="29"/>
      <c r="C44" s="30" t="s">
        <v>17</v>
      </c>
      <c r="D44" s="30" t="s">
        <v>611</v>
      </c>
      <c r="E44" s="30">
        <v>2</v>
      </c>
      <c r="F44" s="30">
        <v>0</v>
      </c>
      <c r="G44" s="30">
        <f t="shared" si="0"/>
        <v>2</v>
      </c>
      <c r="H44" s="31">
        <v>2</v>
      </c>
      <c r="I44" s="217"/>
      <c r="J44" s="28" t="s">
        <v>785</v>
      </c>
      <c r="K44" s="29"/>
      <c r="L44" s="30" t="s">
        <v>17</v>
      </c>
      <c r="M44" s="30" t="s">
        <v>611</v>
      </c>
      <c r="N44" s="30">
        <v>2</v>
      </c>
      <c r="O44" s="30">
        <v>0</v>
      </c>
      <c r="P44" s="30">
        <f t="shared" si="1"/>
        <v>2</v>
      </c>
      <c r="Q44" s="31">
        <v>2</v>
      </c>
    </row>
    <row r="45" spans="1:17" s="22" customFormat="1" ht="11.25">
      <c r="A45" s="28" t="s">
        <v>786</v>
      </c>
      <c r="B45" s="29"/>
      <c r="C45" s="30" t="s">
        <v>17</v>
      </c>
      <c r="D45" s="30" t="s">
        <v>611</v>
      </c>
      <c r="E45" s="30">
        <v>2</v>
      </c>
      <c r="F45" s="30">
        <v>0</v>
      </c>
      <c r="G45" s="30">
        <f t="shared" si="0"/>
        <v>2</v>
      </c>
      <c r="H45" s="31">
        <v>2</v>
      </c>
      <c r="I45" s="217"/>
      <c r="J45" s="28" t="s">
        <v>787</v>
      </c>
      <c r="K45" s="29"/>
      <c r="L45" s="30" t="s">
        <v>17</v>
      </c>
      <c r="M45" s="30" t="s">
        <v>611</v>
      </c>
      <c r="N45" s="30">
        <v>2</v>
      </c>
      <c r="O45" s="30">
        <v>0</v>
      </c>
      <c r="P45" s="30">
        <f t="shared" si="1"/>
        <v>2</v>
      </c>
      <c r="Q45" s="31">
        <v>2</v>
      </c>
    </row>
    <row r="46" spans="1:17" s="22" customFormat="1" ht="11.25">
      <c r="A46" s="28" t="s">
        <v>788</v>
      </c>
      <c r="B46" s="29"/>
      <c r="C46" s="30" t="s">
        <v>17</v>
      </c>
      <c r="D46" s="30" t="s">
        <v>611</v>
      </c>
      <c r="E46" s="30">
        <v>2</v>
      </c>
      <c r="F46" s="30">
        <v>0</v>
      </c>
      <c r="G46" s="30">
        <f t="shared" si="0"/>
        <v>2</v>
      </c>
      <c r="H46" s="31">
        <v>2</v>
      </c>
      <c r="I46" s="217"/>
      <c r="J46" s="28" t="s">
        <v>789</v>
      </c>
      <c r="K46" s="29"/>
      <c r="L46" s="30" t="s">
        <v>17</v>
      </c>
      <c r="M46" s="30" t="s">
        <v>611</v>
      </c>
      <c r="N46" s="30">
        <v>2</v>
      </c>
      <c r="O46" s="30">
        <v>0</v>
      </c>
      <c r="P46" s="30">
        <f t="shared" si="1"/>
        <v>2</v>
      </c>
      <c r="Q46" s="31">
        <v>2</v>
      </c>
    </row>
    <row r="47" spans="1:17" s="22" customFormat="1" ht="11.25">
      <c r="A47" s="28" t="s">
        <v>790</v>
      </c>
      <c r="B47" s="29"/>
      <c r="C47" s="30" t="s">
        <v>17</v>
      </c>
      <c r="D47" s="30" t="s">
        <v>611</v>
      </c>
      <c r="E47" s="30">
        <v>2</v>
      </c>
      <c r="F47" s="30">
        <v>0</v>
      </c>
      <c r="G47" s="30">
        <f t="shared" si="0"/>
        <v>2</v>
      </c>
      <c r="H47" s="31">
        <v>2</v>
      </c>
      <c r="I47" s="217"/>
      <c r="J47" s="28" t="s">
        <v>791</v>
      </c>
      <c r="K47" s="29"/>
      <c r="L47" s="30" t="s">
        <v>17</v>
      </c>
      <c r="M47" s="30" t="s">
        <v>611</v>
      </c>
      <c r="N47" s="30">
        <v>2</v>
      </c>
      <c r="O47" s="30">
        <v>0</v>
      </c>
      <c r="P47" s="30">
        <f t="shared" si="1"/>
        <v>2</v>
      </c>
      <c r="Q47" s="31">
        <v>2</v>
      </c>
    </row>
    <row r="48" spans="1:17" s="22" customFormat="1" ht="11.25">
      <c r="A48" s="28" t="s">
        <v>792</v>
      </c>
      <c r="B48" s="29"/>
      <c r="C48" s="30" t="s">
        <v>17</v>
      </c>
      <c r="D48" s="30" t="s">
        <v>611</v>
      </c>
      <c r="E48" s="30">
        <v>2</v>
      </c>
      <c r="F48" s="30">
        <v>0</v>
      </c>
      <c r="G48" s="30">
        <f t="shared" si="0"/>
        <v>2</v>
      </c>
      <c r="H48" s="31">
        <v>2</v>
      </c>
      <c r="I48" s="217"/>
      <c r="J48" s="28" t="s">
        <v>793</v>
      </c>
      <c r="K48" s="29"/>
      <c r="L48" s="30" t="s">
        <v>17</v>
      </c>
      <c r="M48" s="30" t="s">
        <v>611</v>
      </c>
      <c r="N48" s="30">
        <v>2</v>
      </c>
      <c r="O48" s="30">
        <v>0</v>
      </c>
      <c r="P48" s="30">
        <f t="shared" si="1"/>
        <v>2</v>
      </c>
      <c r="Q48" s="31">
        <v>2</v>
      </c>
    </row>
    <row r="49" spans="1:17" s="22" customFormat="1" ht="11.25">
      <c r="A49" s="28" t="s">
        <v>794</v>
      </c>
      <c r="B49" s="29"/>
      <c r="C49" s="30" t="s">
        <v>17</v>
      </c>
      <c r="D49" s="30" t="s">
        <v>611</v>
      </c>
      <c r="E49" s="30">
        <v>2</v>
      </c>
      <c r="F49" s="30">
        <v>0</v>
      </c>
      <c r="G49" s="30">
        <f t="shared" si="0"/>
        <v>2</v>
      </c>
      <c r="H49" s="31">
        <v>2</v>
      </c>
      <c r="I49" s="217"/>
      <c r="J49" s="28" t="s">
        <v>795</v>
      </c>
      <c r="K49" s="29"/>
      <c r="L49" s="30" t="s">
        <v>17</v>
      </c>
      <c r="M49" s="30" t="s">
        <v>611</v>
      </c>
      <c r="N49" s="30">
        <v>2</v>
      </c>
      <c r="O49" s="30">
        <v>0</v>
      </c>
      <c r="P49" s="30">
        <f t="shared" si="1"/>
        <v>2</v>
      </c>
      <c r="Q49" s="31">
        <v>2</v>
      </c>
    </row>
    <row r="50" spans="1:17" s="22" customFormat="1" ht="11.25">
      <c r="A50" s="28" t="s">
        <v>796</v>
      </c>
      <c r="B50" s="29"/>
      <c r="C50" s="30" t="s">
        <v>17</v>
      </c>
      <c r="D50" s="30" t="s">
        <v>611</v>
      </c>
      <c r="E50" s="30">
        <v>2</v>
      </c>
      <c r="F50" s="30">
        <v>0</v>
      </c>
      <c r="G50" s="30">
        <f t="shared" si="0"/>
        <v>2</v>
      </c>
      <c r="H50" s="31">
        <v>2</v>
      </c>
      <c r="I50" s="217"/>
      <c r="J50" s="28" t="s">
        <v>797</v>
      </c>
      <c r="K50" s="29"/>
      <c r="L50" s="30" t="s">
        <v>17</v>
      </c>
      <c r="M50" s="30" t="s">
        <v>611</v>
      </c>
      <c r="N50" s="30">
        <v>2</v>
      </c>
      <c r="O50" s="30">
        <v>0</v>
      </c>
      <c r="P50" s="30">
        <f t="shared" si="1"/>
        <v>2</v>
      </c>
      <c r="Q50" s="31">
        <v>2</v>
      </c>
    </row>
    <row r="51" spans="1:17" s="22" customFormat="1" ht="11.25">
      <c r="A51" s="28" t="s">
        <v>798</v>
      </c>
      <c r="B51" s="29"/>
      <c r="C51" s="30" t="s">
        <v>17</v>
      </c>
      <c r="D51" s="30" t="s">
        <v>611</v>
      </c>
      <c r="E51" s="30">
        <v>2</v>
      </c>
      <c r="F51" s="30">
        <v>0</v>
      </c>
      <c r="G51" s="30">
        <f t="shared" si="0"/>
        <v>2</v>
      </c>
      <c r="H51" s="31">
        <v>2</v>
      </c>
      <c r="I51" s="217"/>
      <c r="J51" s="28" t="s">
        <v>799</v>
      </c>
      <c r="K51" s="29"/>
      <c r="L51" s="30" t="s">
        <v>17</v>
      </c>
      <c r="M51" s="30" t="s">
        <v>611</v>
      </c>
      <c r="N51" s="30">
        <v>2</v>
      </c>
      <c r="O51" s="30">
        <v>0</v>
      </c>
      <c r="P51" s="30">
        <f t="shared" si="1"/>
        <v>2</v>
      </c>
      <c r="Q51" s="31">
        <v>2</v>
      </c>
    </row>
    <row r="52" spans="1:17" s="22" customFormat="1" ht="11.25">
      <c r="A52" s="28" t="s">
        <v>800</v>
      </c>
      <c r="B52" s="29"/>
      <c r="C52" s="30" t="s">
        <v>17</v>
      </c>
      <c r="D52" s="30" t="s">
        <v>611</v>
      </c>
      <c r="E52" s="30">
        <v>2</v>
      </c>
      <c r="F52" s="30">
        <v>0</v>
      </c>
      <c r="G52" s="30">
        <f t="shared" si="0"/>
        <v>2</v>
      </c>
      <c r="H52" s="31">
        <v>2</v>
      </c>
      <c r="I52" s="217"/>
      <c r="J52" s="28" t="s">
        <v>801</v>
      </c>
      <c r="K52" s="29"/>
      <c r="L52" s="30" t="s">
        <v>17</v>
      </c>
      <c r="M52" s="30" t="s">
        <v>611</v>
      </c>
      <c r="N52" s="30">
        <v>2</v>
      </c>
      <c r="O52" s="30">
        <v>0</v>
      </c>
      <c r="P52" s="30">
        <f t="shared" si="1"/>
        <v>2</v>
      </c>
      <c r="Q52" s="31">
        <v>2</v>
      </c>
    </row>
    <row r="53" spans="1:17" s="22" customFormat="1" ht="11.25">
      <c r="A53" s="28" t="s">
        <v>802</v>
      </c>
      <c r="B53" s="29"/>
      <c r="C53" s="30" t="s">
        <v>17</v>
      </c>
      <c r="D53" s="30" t="s">
        <v>611</v>
      </c>
      <c r="E53" s="30">
        <v>2</v>
      </c>
      <c r="F53" s="30">
        <v>0</v>
      </c>
      <c r="G53" s="30">
        <f t="shared" si="0"/>
        <v>2</v>
      </c>
      <c r="H53" s="31">
        <v>2</v>
      </c>
      <c r="I53" s="217"/>
      <c r="J53" s="28" t="s">
        <v>803</v>
      </c>
      <c r="K53" s="29"/>
      <c r="L53" s="30" t="s">
        <v>17</v>
      </c>
      <c r="M53" s="30" t="s">
        <v>611</v>
      </c>
      <c r="N53" s="30">
        <v>2</v>
      </c>
      <c r="O53" s="30">
        <v>0</v>
      </c>
      <c r="P53" s="30">
        <f t="shared" si="1"/>
        <v>2</v>
      </c>
      <c r="Q53" s="31">
        <v>2</v>
      </c>
    </row>
    <row r="54" spans="1:17" s="22" customFormat="1" ht="11.25">
      <c r="A54" s="28" t="s">
        <v>804</v>
      </c>
      <c r="B54" s="29"/>
      <c r="C54" s="30" t="s">
        <v>17</v>
      </c>
      <c r="D54" s="30" t="s">
        <v>611</v>
      </c>
      <c r="E54" s="30">
        <v>2</v>
      </c>
      <c r="F54" s="30">
        <v>0</v>
      </c>
      <c r="G54" s="30">
        <f t="shared" si="0"/>
        <v>2</v>
      </c>
      <c r="H54" s="31">
        <v>2</v>
      </c>
      <c r="I54" s="217"/>
      <c r="J54" s="28" t="s">
        <v>805</v>
      </c>
      <c r="K54" s="29"/>
      <c r="L54" s="30" t="s">
        <v>17</v>
      </c>
      <c r="M54" s="30" t="s">
        <v>611</v>
      </c>
      <c r="N54" s="30">
        <v>2</v>
      </c>
      <c r="O54" s="30">
        <v>0</v>
      </c>
      <c r="P54" s="30">
        <f t="shared" si="1"/>
        <v>2</v>
      </c>
      <c r="Q54" s="31">
        <v>2</v>
      </c>
    </row>
    <row r="55" spans="1:17" s="22" customFormat="1" ht="11.25">
      <c r="A55" s="28" t="s">
        <v>806</v>
      </c>
      <c r="B55" s="29"/>
      <c r="C55" s="30" t="s">
        <v>17</v>
      </c>
      <c r="D55" s="30" t="s">
        <v>611</v>
      </c>
      <c r="E55" s="30">
        <v>2</v>
      </c>
      <c r="F55" s="30">
        <v>0</v>
      </c>
      <c r="G55" s="30">
        <f t="shared" si="0"/>
        <v>2</v>
      </c>
      <c r="H55" s="31">
        <v>2</v>
      </c>
      <c r="I55" s="217"/>
      <c r="J55" s="28" t="s">
        <v>807</v>
      </c>
      <c r="K55" s="29"/>
      <c r="L55" s="30" t="s">
        <v>17</v>
      </c>
      <c r="M55" s="30" t="s">
        <v>611</v>
      </c>
      <c r="N55" s="30">
        <v>2</v>
      </c>
      <c r="O55" s="30">
        <v>0</v>
      </c>
      <c r="P55" s="30">
        <f t="shared" si="1"/>
        <v>2</v>
      </c>
      <c r="Q55" s="31">
        <v>2</v>
      </c>
    </row>
    <row r="56" spans="1:17" s="22" customFormat="1" ht="11.25">
      <c r="A56" s="28" t="s">
        <v>808</v>
      </c>
      <c r="B56" s="29"/>
      <c r="C56" s="30" t="s">
        <v>17</v>
      </c>
      <c r="D56" s="30" t="s">
        <v>611</v>
      </c>
      <c r="E56" s="30">
        <v>2</v>
      </c>
      <c r="F56" s="30">
        <v>0</v>
      </c>
      <c r="G56" s="30">
        <f t="shared" si="0"/>
        <v>2</v>
      </c>
      <c r="H56" s="31">
        <v>2</v>
      </c>
      <c r="I56" s="217"/>
      <c r="J56" s="28" t="s">
        <v>809</v>
      </c>
      <c r="K56" s="29"/>
      <c r="L56" s="30" t="s">
        <v>17</v>
      </c>
      <c r="M56" s="30" t="s">
        <v>611</v>
      </c>
      <c r="N56" s="30">
        <v>2</v>
      </c>
      <c r="O56" s="30">
        <v>0</v>
      </c>
      <c r="P56" s="30">
        <f t="shared" si="1"/>
        <v>2</v>
      </c>
      <c r="Q56" s="31">
        <v>2</v>
      </c>
    </row>
    <row r="57" spans="1:17" s="22" customFormat="1" ht="11.25">
      <c r="A57" s="28" t="s">
        <v>810</v>
      </c>
      <c r="B57" s="29"/>
      <c r="C57" s="30" t="s">
        <v>17</v>
      </c>
      <c r="D57" s="30" t="s">
        <v>611</v>
      </c>
      <c r="E57" s="30">
        <v>2</v>
      </c>
      <c r="F57" s="30">
        <v>0</v>
      </c>
      <c r="G57" s="30">
        <f t="shared" si="0"/>
        <v>2</v>
      </c>
      <c r="H57" s="31">
        <v>2</v>
      </c>
      <c r="I57" s="217"/>
      <c r="J57" s="28" t="s">
        <v>811</v>
      </c>
      <c r="K57" s="29"/>
      <c r="L57" s="30" t="s">
        <v>17</v>
      </c>
      <c r="M57" s="30" t="s">
        <v>611</v>
      </c>
      <c r="N57" s="30">
        <v>2</v>
      </c>
      <c r="O57" s="30">
        <v>0</v>
      </c>
      <c r="P57" s="30">
        <f t="shared" si="1"/>
        <v>2</v>
      </c>
      <c r="Q57" s="31">
        <v>2</v>
      </c>
    </row>
    <row r="58" spans="1:17" s="22" customFormat="1" ht="11.25">
      <c r="A58" s="28" t="s">
        <v>812</v>
      </c>
      <c r="B58" s="29"/>
      <c r="C58" s="30" t="s">
        <v>17</v>
      </c>
      <c r="D58" s="30" t="s">
        <v>611</v>
      </c>
      <c r="E58" s="30">
        <v>2</v>
      </c>
      <c r="F58" s="30">
        <v>0</v>
      </c>
      <c r="G58" s="30">
        <f t="shared" si="0"/>
        <v>2</v>
      </c>
      <c r="H58" s="31">
        <v>2</v>
      </c>
      <c r="I58" s="217"/>
      <c r="J58" s="28" t="s">
        <v>813</v>
      </c>
      <c r="K58" s="29"/>
      <c r="L58" s="30" t="s">
        <v>17</v>
      </c>
      <c r="M58" s="30" t="s">
        <v>611</v>
      </c>
      <c r="N58" s="30">
        <v>2</v>
      </c>
      <c r="O58" s="30">
        <v>0</v>
      </c>
      <c r="P58" s="30">
        <f t="shared" si="1"/>
        <v>2</v>
      </c>
      <c r="Q58" s="31">
        <v>2</v>
      </c>
    </row>
    <row r="59" spans="1:17" s="22" customFormat="1" ht="11.25">
      <c r="A59" s="28" t="s">
        <v>814</v>
      </c>
      <c r="B59" s="29"/>
      <c r="C59" s="30" t="s">
        <v>17</v>
      </c>
      <c r="D59" s="30" t="s">
        <v>611</v>
      </c>
      <c r="E59" s="30">
        <v>2</v>
      </c>
      <c r="F59" s="30">
        <v>0</v>
      </c>
      <c r="G59" s="30">
        <f t="shared" si="0"/>
        <v>2</v>
      </c>
      <c r="H59" s="31">
        <v>2</v>
      </c>
      <c r="I59" s="217"/>
      <c r="J59" s="28" t="s">
        <v>815</v>
      </c>
      <c r="K59" s="29"/>
      <c r="L59" s="30" t="s">
        <v>17</v>
      </c>
      <c r="M59" s="30" t="s">
        <v>611</v>
      </c>
      <c r="N59" s="30">
        <v>2</v>
      </c>
      <c r="O59" s="30">
        <v>0</v>
      </c>
      <c r="P59" s="30">
        <f t="shared" si="1"/>
        <v>2</v>
      </c>
      <c r="Q59" s="31">
        <v>2</v>
      </c>
    </row>
    <row r="60" spans="1:17" s="22" customFormat="1" ht="12" thickBot="1">
      <c r="A60" s="36" t="s">
        <v>816</v>
      </c>
      <c r="B60" s="37"/>
      <c r="C60" s="38" t="s">
        <v>17</v>
      </c>
      <c r="D60" s="38" t="s">
        <v>611</v>
      </c>
      <c r="E60" s="38">
        <v>2</v>
      </c>
      <c r="F60" s="38">
        <v>0</v>
      </c>
      <c r="G60" s="38">
        <f t="shared" si="0"/>
        <v>2</v>
      </c>
      <c r="H60" s="39">
        <v>2</v>
      </c>
      <c r="I60" s="217"/>
      <c r="J60" s="36" t="s">
        <v>817</v>
      </c>
      <c r="K60" s="37"/>
      <c r="L60" s="38" t="s">
        <v>17</v>
      </c>
      <c r="M60" s="38" t="s">
        <v>611</v>
      </c>
      <c r="N60" s="38">
        <v>2</v>
      </c>
      <c r="O60" s="38">
        <v>0</v>
      </c>
      <c r="P60" s="38">
        <f t="shared" si="1"/>
        <v>2</v>
      </c>
      <c r="Q60" s="39">
        <v>2</v>
      </c>
    </row>
    <row r="61" spans="1:17" s="22" customFormat="1" thickTop="1" thickBot="1">
      <c r="A61" s="204"/>
      <c r="B61" s="205"/>
      <c r="C61" s="205"/>
      <c r="D61" s="205"/>
      <c r="E61" s="205"/>
      <c r="F61" s="205"/>
      <c r="G61" s="205"/>
      <c r="H61" s="205"/>
      <c r="I61" s="205"/>
      <c r="J61" s="205"/>
      <c r="K61" s="205"/>
      <c r="L61" s="205"/>
      <c r="M61" s="205"/>
      <c r="N61" s="205"/>
      <c r="O61" s="205"/>
      <c r="P61" s="205"/>
      <c r="Q61" s="206"/>
    </row>
    <row r="62" spans="1:17" s="22" customFormat="1" thickTop="1" thickBot="1">
      <c r="A62" s="207" t="s">
        <v>654</v>
      </c>
      <c r="B62" s="208"/>
      <c r="C62" s="208"/>
      <c r="D62" s="208"/>
      <c r="E62" s="208"/>
      <c r="F62" s="208"/>
      <c r="G62" s="208"/>
      <c r="H62" s="208"/>
      <c r="I62" s="208"/>
      <c r="J62" s="208"/>
      <c r="K62" s="208"/>
      <c r="L62" s="208"/>
      <c r="M62" s="208"/>
      <c r="N62" s="208"/>
      <c r="O62" s="208"/>
      <c r="P62" s="208"/>
      <c r="Q62" s="209"/>
    </row>
    <row r="63" spans="1:17" ht="13.5" thickTop="1"/>
    <row r="67" spans="2:2">
      <c r="B67" s="67"/>
    </row>
  </sheetData>
  <mergeCells count="15">
    <mergeCell ref="A61:Q61"/>
    <mergeCell ref="A62:Q62"/>
    <mergeCell ref="A7:Q7"/>
    <mergeCell ref="A8:Q8"/>
    <mergeCell ref="A9:H9"/>
    <mergeCell ref="I9:I60"/>
    <mergeCell ref="J9:Q9"/>
    <mergeCell ref="C10:D10"/>
    <mergeCell ref="L10:M10"/>
    <mergeCell ref="A6:Q6"/>
    <mergeCell ref="A1:Q1"/>
    <mergeCell ref="A2:Q2"/>
    <mergeCell ref="A3:Q3"/>
    <mergeCell ref="A4:Q4"/>
    <mergeCell ref="A5:Q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1</vt:i4>
      </vt:variant>
    </vt:vector>
  </HeadingPairs>
  <TitlesOfParts>
    <vt:vector size="10" baseType="lpstr">
      <vt:lpstr>Muhasebe</vt:lpstr>
      <vt:lpstr>Tıbbi</vt:lpstr>
      <vt:lpstr>Lab</vt:lpstr>
      <vt:lpstr>İşletme</vt:lpstr>
      <vt:lpstr>Lojistik</vt:lpstr>
      <vt:lpstr>Organik Tarım</vt:lpstr>
      <vt:lpstr>Süt ve Besi Hayvancılığı</vt:lpstr>
      <vt:lpstr>İnşaat Teknolojileri</vt:lpstr>
      <vt:lpstr>Seçmeli Havuzu</vt:lpstr>
      <vt:lpstr>İşletme!Yazdırma_Alanı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2006-09-26T09:04:32Z</dcterms:created>
  <dcterms:modified xsi:type="dcterms:W3CDTF">2024-09-12T10:56:47Z</dcterms:modified>
</cp:coreProperties>
</file>